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JOHNSONSA\Box\AEOP\SOI RFP\June 2023\"/>
    </mc:Choice>
  </mc:AlternateContent>
  <xr:revisionPtr revIDLastSave="0" documentId="13_ncr:1_{1A5FC233-3D5D-420F-B078-93FF097D935A}" xr6:coauthVersionLast="47" xr6:coauthVersionMax="47" xr10:uidLastSave="{00000000-0000-0000-0000-000000000000}"/>
  <bookViews>
    <workbookView xWindow="-108" yWindow="-108" windowWidth="23256" windowHeight="12576" tabRatio="783" xr2:uid="{00000000-000D-0000-FFFF-FFFF00000000}"/>
  </bookViews>
  <sheets>
    <sheet name="FY22" sheetId="22" r:id="rId1"/>
    <sheet name="FY23" sheetId="23" r:id="rId2"/>
    <sheet name="FY24" sheetId="24" r:id="rId3"/>
    <sheet name="FY25" sheetId="25" r:id="rId4"/>
    <sheet name="AAS HSAP URAP-hide" sheetId="11" state="hidden" r:id="rId5"/>
    <sheet name="AAS SEAP CQL-hide" sheetId="12" state="hidden" r:id="rId6"/>
    <sheet name="AAS REAP-hide" sheetId="13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22" l="1"/>
  <c r="I53" i="22"/>
  <c r="J50" i="22"/>
  <c r="I50" i="22"/>
  <c r="J44" i="22"/>
  <c r="I44" i="22"/>
  <c r="J18" i="22"/>
  <c r="I18" i="22"/>
  <c r="J24" i="22"/>
  <c r="I24" i="22"/>
  <c r="J29" i="22"/>
  <c r="I29" i="22"/>
  <c r="J40" i="22"/>
  <c r="J45" i="22" s="1"/>
  <c r="I40" i="22"/>
  <c r="H19" i="25"/>
  <c r="G19" i="25"/>
  <c r="I19" i="25" s="1"/>
  <c r="F19" i="25"/>
  <c r="E19" i="25"/>
  <c r="H19" i="24"/>
  <c r="G19" i="24"/>
  <c r="F19" i="24"/>
  <c r="E19" i="24"/>
  <c r="I19" i="24" s="1"/>
  <c r="H19" i="23"/>
  <c r="G19" i="23"/>
  <c r="F19" i="23"/>
  <c r="E19" i="23"/>
  <c r="H18" i="22"/>
  <c r="G18" i="22"/>
  <c r="F18" i="22"/>
  <c r="E18" i="22"/>
  <c r="I53" i="25"/>
  <c r="I52" i="25"/>
  <c r="H51" i="25"/>
  <c r="G51" i="25"/>
  <c r="F51" i="25"/>
  <c r="F54" i="25" s="1"/>
  <c r="E51" i="25"/>
  <c r="I51" i="25" s="1"/>
  <c r="I50" i="25"/>
  <c r="I49" i="25"/>
  <c r="I48" i="25"/>
  <c r="I47" i="25"/>
  <c r="H46" i="25"/>
  <c r="H45" i="25"/>
  <c r="G45" i="25"/>
  <c r="F45" i="25"/>
  <c r="F46" i="25" s="1"/>
  <c r="E45" i="25"/>
  <c r="E46" i="25" s="1"/>
  <c r="I44" i="25"/>
  <c r="I43" i="25"/>
  <c r="I42" i="25"/>
  <c r="H41" i="25"/>
  <c r="G41" i="25"/>
  <c r="F41" i="25"/>
  <c r="E41" i="25"/>
  <c r="I41" i="25" s="1"/>
  <c r="I40" i="25"/>
  <c r="I39" i="25"/>
  <c r="I38" i="25"/>
  <c r="I37" i="25"/>
  <c r="I36" i="25"/>
  <c r="I35" i="25"/>
  <c r="I34" i="25"/>
  <c r="I33" i="25"/>
  <c r="I32" i="25"/>
  <c r="I31" i="25"/>
  <c r="H30" i="25"/>
  <c r="G30" i="25"/>
  <c r="F30" i="25"/>
  <c r="E30" i="25"/>
  <c r="I30" i="25" s="1"/>
  <c r="I29" i="25"/>
  <c r="I28" i="25"/>
  <c r="I27" i="25"/>
  <c r="I26" i="25"/>
  <c r="H25" i="25"/>
  <c r="G25" i="25"/>
  <c r="F25" i="25"/>
  <c r="E25" i="25"/>
  <c r="I25" i="25" s="1"/>
  <c r="I24" i="25"/>
  <c r="I23" i="25"/>
  <c r="I22" i="25"/>
  <c r="I21" i="25"/>
  <c r="I20" i="25"/>
  <c r="I53" i="24"/>
  <c r="I52" i="24"/>
  <c r="H51" i="24"/>
  <c r="G51" i="24"/>
  <c r="F51" i="24"/>
  <c r="E51" i="24"/>
  <c r="I50" i="24"/>
  <c r="I49" i="24"/>
  <c r="I48" i="24"/>
  <c r="I47" i="24"/>
  <c r="H45" i="24"/>
  <c r="H46" i="24" s="1"/>
  <c r="G45" i="24"/>
  <c r="G46" i="24" s="1"/>
  <c r="F45" i="24"/>
  <c r="I45" i="24" s="1"/>
  <c r="E45" i="24"/>
  <c r="I44" i="24"/>
  <c r="I43" i="24"/>
  <c r="I42" i="24"/>
  <c r="H41" i="24"/>
  <c r="G41" i="24"/>
  <c r="F41" i="24"/>
  <c r="I41" i="24" s="1"/>
  <c r="E41" i="24"/>
  <c r="I40" i="24"/>
  <c r="I39" i="24"/>
  <c r="I38" i="24"/>
  <c r="I37" i="24"/>
  <c r="I36" i="24"/>
  <c r="I35" i="24"/>
  <c r="I34" i="24"/>
  <c r="I33" i="24"/>
  <c r="I32" i="24"/>
  <c r="I31" i="24"/>
  <c r="H30" i="24"/>
  <c r="G30" i="24"/>
  <c r="F30" i="24"/>
  <c r="E30" i="24"/>
  <c r="I29" i="24"/>
  <c r="I28" i="24"/>
  <c r="I27" i="24"/>
  <c r="I26" i="24"/>
  <c r="H25" i="24"/>
  <c r="G25" i="24"/>
  <c r="F25" i="24"/>
  <c r="I25" i="24" s="1"/>
  <c r="E25" i="24"/>
  <c r="I24" i="24"/>
  <c r="I23" i="24"/>
  <c r="I22" i="24"/>
  <c r="I21" i="24"/>
  <c r="I20" i="24"/>
  <c r="I53" i="23"/>
  <c r="I52" i="23"/>
  <c r="I51" i="23"/>
  <c r="H51" i="23"/>
  <c r="G51" i="23"/>
  <c r="F51" i="23"/>
  <c r="E51" i="23"/>
  <c r="I50" i="23"/>
  <c r="I49" i="23"/>
  <c r="I48" i="23"/>
  <c r="I47" i="23"/>
  <c r="H45" i="23"/>
  <c r="H46" i="23" s="1"/>
  <c r="G45" i="23"/>
  <c r="G46" i="23" s="1"/>
  <c r="F45" i="23"/>
  <c r="E45" i="23"/>
  <c r="E46" i="23" s="1"/>
  <c r="I44" i="23"/>
  <c r="I43" i="23"/>
  <c r="I42" i="23"/>
  <c r="H41" i="23"/>
  <c r="G41" i="23"/>
  <c r="I41" i="23" s="1"/>
  <c r="F41" i="23"/>
  <c r="E41" i="23"/>
  <c r="I40" i="23"/>
  <c r="I39" i="23"/>
  <c r="I38" i="23"/>
  <c r="I37" i="23"/>
  <c r="I36" i="23"/>
  <c r="I35" i="23"/>
  <c r="I34" i="23"/>
  <c r="I33" i="23"/>
  <c r="I32" i="23"/>
  <c r="I31" i="23"/>
  <c r="H30" i="23"/>
  <c r="G30" i="23"/>
  <c r="F30" i="23"/>
  <c r="F46" i="23" s="1"/>
  <c r="F54" i="23" s="1"/>
  <c r="E30" i="23"/>
  <c r="I30" i="23" s="1"/>
  <c r="I29" i="23"/>
  <c r="I28" i="23"/>
  <c r="I27" i="23"/>
  <c r="I26" i="23"/>
  <c r="H25" i="23"/>
  <c r="G25" i="23"/>
  <c r="I25" i="23" s="1"/>
  <c r="F25" i="23"/>
  <c r="E25" i="23"/>
  <c r="I24" i="23"/>
  <c r="I23" i="23"/>
  <c r="I22" i="23"/>
  <c r="I21" i="23"/>
  <c r="I20" i="23"/>
  <c r="I19" i="23"/>
  <c r="K51" i="22"/>
  <c r="H50" i="22"/>
  <c r="G50" i="22"/>
  <c r="F50" i="22"/>
  <c r="E50" i="22"/>
  <c r="K49" i="22"/>
  <c r="H44" i="22"/>
  <c r="G44" i="22"/>
  <c r="F44" i="22"/>
  <c r="E44" i="22"/>
  <c r="H40" i="22"/>
  <c r="G40" i="22"/>
  <c r="F40" i="22"/>
  <c r="E40" i="22"/>
  <c r="K39" i="22"/>
  <c r="K23" i="22"/>
  <c r="K28" i="22"/>
  <c r="H29" i="22"/>
  <c r="G29" i="22"/>
  <c r="F29" i="22"/>
  <c r="E29" i="22"/>
  <c r="H24" i="22"/>
  <c r="G24" i="22"/>
  <c r="F24" i="22"/>
  <c r="E24" i="22"/>
  <c r="I45" i="22" l="1"/>
  <c r="G46" i="25"/>
  <c r="I46" i="25" s="1"/>
  <c r="G54" i="25"/>
  <c r="H54" i="25"/>
  <c r="E46" i="24"/>
  <c r="E54" i="24" s="1"/>
  <c r="I46" i="23"/>
  <c r="E54" i="25"/>
  <c r="I54" i="25" s="1"/>
  <c r="I45" i="25"/>
  <c r="G54" i="24"/>
  <c r="H54" i="24"/>
  <c r="F46" i="24"/>
  <c r="F54" i="24" s="1"/>
  <c r="I51" i="24"/>
  <c r="I30" i="24"/>
  <c r="E54" i="23"/>
  <c r="G54" i="23"/>
  <c r="H54" i="23"/>
  <c r="I45" i="23"/>
  <c r="H45" i="22"/>
  <c r="H53" i="22" s="1"/>
  <c r="G45" i="22"/>
  <c r="G53" i="22" s="1"/>
  <c r="F45" i="22"/>
  <c r="F53" i="22" s="1"/>
  <c r="E45" i="22"/>
  <c r="E53" i="22" s="1"/>
  <c r="K50" i="22"/>
  <c r="K24" i="22"/>
  <c r="I54" i="24" l="1"/>
  <c r="I46" i="24"/>
  <c r="I54" i="23"/>
  <c r="K45" i="22"/>
  <c r="K48" i="22"/>
  <c r="K52" i="22" l="1"/>
  <c r="K47" i="22"/>
  <c r="K46" i="22"/>
  <c r="K43" i="22"/>
  <c r="K42" i="22"/>
  <c r="K41" i="22"/>
  <c r="K38" i="22"/>
  <c r="K37" i="22"/>
  <c r="K36" i="22"/>
  <c r="K35" i="22"/>
  <c r="K34" i="22"/>
  <c r="K33" i="22"/>
  <c r="K32" i="22"/>
  <c r="K31" i="22"/>
  <c r="K30" i="22"/>
  <c r="K27" i="22"/>
  <c r="K26" i="22"/>
  <c r="K25" i="22"/>
  <c r="K22" i="22"/>
  <c r="K21" i="22"/>
  <c r="K20" i="22"/>
  <c r="K19" i="22" l="1"/>
  <c r="K18" i="22" l="1"/>
  <c r="F46" i="12" l="1"/>
  <c r="F52" i="11" l="1"/>
  <c r="F48" i="11"/>
  <c r="F47" i="11"/>
  <c r="F49" i="11"/>
  <c r="F51" i="11" l="1"/>
  <c r="F53" i="11" s="1"/>
  <c r="E52" i="11" l="1"/>
  <c r="P40" i="13" l="1"/>
  <c r="O40" i="13"/>
  <c r="O39" i="12"/>
  <c r="O40" i="11"/>
  <c r="H46" i="12" l="1"/>
  <c r="I46" i="12"/>
  <c r="J46" i="12"/>
  <c r="K46" i="12"/>
  <c r="L46" i="12"/>
  <c r="M46" i="12"/>
  <c r="N46" i="12"/>
  <c r="G46" i="12"/>
  <c r="F44" i="11"/>
  <c r="Q43" i="11"/>
  <c r="P43" i="11"/>
  <c r="P40" i="11"/>
  <c r="P45" i="12"/>
  <c r="O45" i="12"/>
  <c r="Q45" i="12" s="1"/>
  <c r="E46" i="12"/>
  <c r="Q42" i="12"/>
  <c r="P42" i="12"/>
  <c r="P39" i="12"/>
  <c r="F44" i="13"/>
  <c r="Q43" i="13"/>
  <c r="P43" i="13"/>
  <c r="O46" i="12" l="1"/>
  <c r="P46" i="12"/>
  <c r="H36" i="13" l="1"/>
  <c r="I36" i="13"/>
  <c r="J36" i="13"/>
  <c r="K36" i="13"/>
  <c r="L36" i="13"/>
  <c r="M36" i="13"/>
  <c r="N36" i="13"/>
  <c r="M9" i="13"/>
  <c r="O5" i="13" l="1"/>
  <c r="Q5" i="13" s="1"/>
  <c r="P5" i="13"/>
  <c r="O6" i="13"/>
  <c r="Q6" i="13" s="1"/>
  <c r="P6" i="13"/>
  <c r="O7" i="13"/>
  <c r="Q7" i="13" s="1"/>
  <c r="P7" i="13"/>
  <c r="O8" i="13"/>
  <c r="Q8" i="13" s="1"/>
  <c r="P8" i="13"/>
  <c r="G9" i="13"/>
  <c r="P9" i="13"/>
  <c r="G10" i="13"/>
  <c r="I10" i="13" s="1"/>
  <c r="P10" i="13"/>
  <c r="O11" i="13"/>
  <c r="Q11" i="13" s="1"/>
  <c r="P11" i="13"/>
  <c r="O12" i="13"/>
  <c r="Q12" i="13" s="1"/>
  <c r="P12" i="13"/>
  <c r="O13" i="13"/>
  <c r="Q13" i="13" s="1"/>
  <c r="P13" i="13"/>
  <c r="E14" i="13"/>
  <c r="F14" i="13"/>
  <c r="G14" i="13"/>
  <c r="H14" i="13"/>
  <c r="I14" i="13"/>
  <c r="J14" i="13"/>
  <c r="K14" i="13"/>
  <c r="L14" i="13"/>
  <c r="M14" i="13"/>
  <c r="N14" i="13"/>
  <c r="O15" i="13"/>
  <c r="Q15" i="13" s="1"/>
  <c r="P15" i="13"/>
  <c r="O16" i="13"/>
  <c r="Q16" i="13" s="1"/>
  <c r="P16" i="13"/>
  <c r="O17" i="13"/>
  <c r="Q17" i="13" s="1"/>
  <c r="P17" i="13"/>
  <c r="E18" i="13"/>
  <c r="F18" i="13"/>
  <c r="G18" i="13"/>
  <c r="H18" i="13"/>
  <c r="I18" i="13"/>
  <c r="J18" i="13"/>
  <c r="K18" i="13"/>
  <c r="L18" i="13"/>
  <c r="M18" i="13"/>
  <c r="N18" i="13"/>
  <c r="O19" i="13"/>
  <c r="Q19" i="13" s="1"/>
  <c r="P19" i="13"/>
  <c r="O20" i="13"/>
  <c r="Q20" i="13" s="1"/>
  <c r="P20" i="13"/>
  <c r="O21" i="13"/>
  <c r="Q21" i="13" s="1"/>
  <c r="P21" i="13"/>
  <c r="O22" i="13"/>
  <c r="Q22" i="13" s="1"/>
  <c r="P22" i="13"/>
  <c r="G23" i="13"/>
  <c r="G27" i="13" s="1"/>
  <c r="P23" i="13"/>
  <c r="O24" i="13"/>
  <c r="Q24" i="13" s="1"/>
  <c r="P24" i="13"/>
  <c r="O25" i="13"/>
  <c r="Q25" i="13" s="1"/>
  <c r="P25" i="13"/>
  <c r="O26" i="13"/>
  <c r="Q26" i="13" s="1"/>
  <c r="P26" i="13"/>
  <c r="E27" i="13"/>
  <c r="F27" i="13"/>
  <c r="H27" i="13"/>
  <c r="I27" i="13"/>
  <c r="J27" i="13"/>
  <c r="K27" i="13"/>
  <c r="L27" i="13"/>
  <c r="M27" i="13"/>
  <c r="N27" i="13"/>
  <c r="O28" i="13"/>
  <c r="Q28" i="13" s="1"/>
  <c r="P28" i="13"/>
  <c r="O29" i="13"/>
  <c r="P29" i="13"/>
  <c r="G30" i="13"/>
  <c r="G31" i="13" s="1"/>
  <c r="P30" i="13"/>
  <c r="E31" i="13"/>
  <c r="F31" i="13"/>
  <c r="H31" i="13"/>
  <c r="I31" i="13"/>
  <c r="J31" i="13"/>
  <c r="K31" i="13"/>
  <c r="L31" i="13"/>
  <c r="M31" i="13"/>
  <c r="N31" i="13"/>
  <c r="O33" i="13"/>
  <c r="Q33" i="13" s="1"/>
  <c r="P33" i="13"/>
  <c r="O34" i="13"/>
  <c r="Q34" i="13" s="1"/>
  <c r="P34" i="13"/>
  <c r="O35" i="13"/>
  <c r="Q35" i="13" s="1"/>
  <c r="P35" i="13"/>
  <c r="E36" i="13"/>
  <c r="F36" i="13"/>
  <c r="G36" i="13"/>
  <c r="O37" i="13"/>
  <c r="Q37" i="13" s="1"/>
  <c r="P37" i="13"/>
  <c r="O38" i="13"/>
  <c r="Q38" i="13" s="1"/>
  <c r="P38" i="13"/>
  <c r="F39" i="13"/>
  <c r="H39" i="13"/>
  <c r="J39" i="13"/>
  <c r="L39" i="13"/>
  <c r="N39" i="13"/>
  <c r="O39" i="13"/>
  <c r="K32" i="13" l="1"/>
  <c r="K41" i="13" s="1"/>
  <c r="E32" i="13"/>
  <c r="E41" i="13" s="1"/>
  <c r="O18" i="13"/>
  <c r="Q18" i="13" s="1"/>
  <c r="O30" i="13"/>
  <c r="Q30" i="13" s="1"/>
  <c r="M32" i="13"/>
  <c r="M41" i="13" s="1"/>
  <c r="M49" i="11" s="1"/>
  <c r="O23" i="13"/>
  <c r="Q23" i="13" s="1"/>
  <c r="H32" i="13"/>
  <c r="P27" i="13"/>
  <c r="O10" i="13"/>
  <c r="Q10" i="13" s="1"/>
  <c r="P14" i="13"/>
  <c r="Q36" i="13"/>
  <c r="L32" i="13"/>
  <c r="I9" i="13"/>
  <c r="I32" i="13" s="1"/>
  <c r="I41" i="13" s="1"/>
  <c r="L41" i="13"/>
  <c r="P31" i="13"/>
  <c r="G32" i="13"/>
  <c r="G41" i="13" s="1"/>
  <c r="N32" i="13"/>
  <c r="N41" i="13" s="1"/>
  <c r="P18" i="13"/>
  <c r="F32" i="13"/>
  <c r="P39" i="13"/>
  <c r="H41" i="13"/>
  <c r="O36" i="13"/>
  <c r="K49" i="11"/>
  <c r="K44" i="13"/>
  <c r="P36" i="13"/>
  <c r="O31" i="13"/>
  <c r="Q31" i="13" s="1"/>
  <c r="Q39" i="13"/>
  <c r="Q29" i="13"/>
  <c r="O14" i="13"/>
  <c r="Q14" i="13" s="1"/>
  <c r="J32" i="13"/>
  <c r="J41" i="13" s="1"/>
  <c r="M44" i="13" l="1"/>
  <c r="O27" i="13"/>
  <c r="P32" i="13"/>
  <c r="P41" i="13" s="1"/>
  <c r="P49" i="11" s="1"/>
  <c r="I49" i="11"/>
  <c r="I44" i="13"/>
  <c r="O9" i="13"/>
  <c r="Q9" i="13" s="1"/>
  <c r="N49" i="11"/>
  <c r="N44" i="13"/>
  <c r="G49" i="11"/>
  <c r="G44" i="13"/>
  <c r="J49" i="11"/>
  <c r="J44" i="13"/>
  <c r="E49" i="11"/>
  <c r="E44" i="13"/>
  <c r="H49" i="11"/>
  <c r="H44" i="13"/>
  <c r="L49" i="11"/>
  <c r="L44" i="13"/>
  <c r="Q27" i="13"/>
  <c r="O32" i="13" l="1"/>
  <c r="O41" i="13" s="1"/>
  <c r="O49" i="11" s="1"/>
  <c r="P44" i="13"/>
  <c r="Q32" i="13"/>
  <c r="Q41" i="13" l="1"/>
  <c r="Q49" i="11" s="1"/>
  <c r="O44" i="13"/>
  <c r="Q44" i="13" s="1"/>
  <c r="O5" i="12"/>
  <c r="Q5" i="12" s="1"/>
  <c r="P5" i="12"/>
  <c r="O6" i="12"/>
  <c r="Q6" i="12" s="1"/>
  <c r="P6" i="12"/>
  <c r="O7" i="12"/>
  <c r="Q7" i="12" s="1"/>
  <c r="P7" i="12"/>
  <c r="O8" i="12"/>
  <c r="Q8" i="12" s="1"/>
  <c r="P8" i="12"/>
  <c r="G9" i="12"/>
  <c r="I9" i="12" s="1"/>
  <c r="P9" i="12"/>
  <c r="G10" i="12"/>
  <c r="I10" i="12" s="1"/>
  <c r="P10" i="12"/>
  <c r="O11" i="12"/>
  <c r="Q11" i="12" s="1"/>
  <c r="P11" i="12"/>
  <c r="O12" i="12"/>
  <c r="Q12" i="12" s="1"/>
  <c r="P12" i="12"/>
  <c r="O13" i="12"/>
  <c r="Q13" i="12" s="1"/>
  <c r="P13" i="12"/>
  <c r="E14" i="12"/>
  <c r="F14" i="12"/>
  <c r="G14" i="12"/>
  <c r="H14" i="12"/>
  <c r="I14" i="12"/>
  <c r="J14" i="12"/>
  <c r="K14" i="12"/>
  <c r="L14" i="12"/>
  <c r="M14" i="12"/>
  <c r="N14" i="12"/>
  <c r="G15" i="12"/>
  <c r="I15" i="12" s="1"/>
  <c r="P15" i="12"/>
  <c r="O16" i="12"/>
  <c r="Q16" i="12" s="1"/>
  <c r="P16" i="12"/>
  <c r="O17" i="12"/>
  <c r="Q17" i="12" s="1"/>
  <c r="P17" i="12"/>
  <c r="E18" i="12"/>
  <c r="F18" i="12"/>
  <c r="H18" i="12"/>
  <c r="J18" i="12"/>
  <c r="K18" i="12"/>
  <c r="L18" i="12"/>
  <c r="M18" i="12"/>
  <c r="N18" i="12"/>
  <c r="O19" i="12"/>
  <c r="Q19" i="12" s="1"/>
  <c r="P19" i="12"/>
  <c r="O20" i="12"/>
  <c r="Q20" i="12" s="1"/>
  <c r="P20" i="12"/>
  <c r="O21" i="12"/>
  <c r="Q21" i="12" s="1"/>
  <c r="P21" i="12"/>
  <c r="O22" i="12"/>
  <c r="Q22" i="12" s="1"/>
  <c r="P22" i="12"/>
  <c r="G23" i="12"/>
  <c r="P23" i="12"/>
  <c r="G24" i="12"/>
  <c r="P24" i="12"/>
  <c r="G25" i="12"/>
  <c r="P25" i="12"/>
  <c r="O26" i="12"/>
  <c r="Q26" i="12" s="1"/>
  <c r="P26" i="12"/>
  <c r="E27" i="12"/>
  <c r="F27" i="12"/>
  <c r="H27" i="12"/>
  <c r="J27" i="12"/>
  <c r="J32" i="12" s="1"/>
  <c r="K27" i="12"/>
  <c r="L27" i="12"/>
  <c r="M27" i="12"/>
  <c r="N27" i="12"/>
  <c r="O28" i="12"/>
  <c r="Q28" i="12" s="1"/>
  <c r="P28" i="12"/>
  <c r="O29" i="12"/>
  <c r="Q29" i="12" s="1"/>
  <c r="P29" i="12"/>
  <c r="G30" i="12"/>
  <c r="G31" i="12" s="1"/>
  <c r="P30" i="12"/>
  <c r="E31" i="12"/>
  <c r="F31" i="12"/>
  <c r="H31" i="12"/>
  <c r="J31" i="12"/>
  <c r="K31" i="12"/>
  <c r="L31" i="12"/>
  <c r="M31" i="12"/>
  <c r="N31" i="12"/>
  <c r="O33" i="12"/>
  <c r="Q33" i="12" s="1"/>
  <c r="P33" i="12"/>
  <c r="O34" i="12"/>
  <c r="Q34" i="12" s="1"/>
  <c r="P34" i="12"/>
  <c r="E35" i="12"/>
  <c r="F35" i="12"/>
  <c r="G35" i="12"/>
  <c r="H35" i="12"/>
  <c r="I35" i="12"/>
  <c r="J35" i="12"/>
  <c r="K35" i="12"/>
  <c r="L35" i="12"/>
  <c r="M35" i="12"/>
  <c r="N35" i="12"/>
  <c r="O36" i="12"/>
  <c r="Q46" i="12" s="1"/>
  <c r="P36" i="12"/>
  <c r="O37" i="12"/>
  <c r="Q37" i="12" s="1"/>
  <c r="P37" i="12"/>
  <c r="F38" i="12"/>
  <c r="G38" i="12"/>
  <c r="H38" i="12"/>
  <c r="J38" i="12"/>
  <c r="L38" i="12"/>
  <c r="N38" i="12"/>
  <c r="O10" i="12" l="1"/>
  <c r="Q10" i="12" s="1"/>
  <c r="H32" i="12"/>
  <c r="H40" i="12" s="1"/>
  <c r="H48" i="11" s="1"/>
  <c r="L32" i="12"/>
  <c r="L40" i="12" s="1"/>
  <c r="O15" i="12"/>
  <c r="Q15" i="12" s="1"/>
  <c r="P27" i="12"/>
  <c r="P14" i="12"/>
  <c r="J40" i="12"/>
  <c r="J48" i="11" s="1"/>
  <c r="P31" i="12"/>
  <c r="F32" i="12"/>
  <c r="O35" i="12"/>
  <c r="Q35" i="12" s="1"/>
  <c r="P18" i="12"/>
  <c r="P35" i="12"/>
  <c r="I18" i="12"/>
  <c r="O14" i="12"/>
  <c r="Q14" i="12" s="1"/>
  <c r="I23" i="12"/>
  <c r="I38" i="12"/>
  <c r="I24" i="12"/>
  <c r="O24" i="12" s="1"/>
  <c r="Q24" i="12" s="1"/>
  <c r="E32" i="12"/>
  <c r="E40" i="12" s="1"/>
  <c r="E48" i="11" s="1"/>
  <c r="I25" i="12"/>
  <c r="O25" i="12" s="1"/>
  <c r="Q25" i="12" s="1"/>
  <c r="P38" i="12"/>
  <c r="Q36" i="12"/>
  <c r="N32" i="12"/>
  <c r="I30" i="12"/>
  <c r="G18" i="12"/>
  <c r="O9" i="12"/>
  <c r="Q9" i="12" s="1"/>
  <c r="M32" i="12"/>
  <c r="M40" i="12" s="1"/>
  <c r="M48" i="11" s="1"/>
  <c r="K32" i="12"/>
  <c r="K40" i="12" s="1"/>
  <c r="G27" i="12"/>
  <c r="L48" i="11" l="1"/>
  <c r="L43" i="12"/>
  <c r="P32" i="12"/>
  <c r="P40" i="12" s="1"/>
  <c r="P48" i="11" s="1"/>
  <c r="O18" i="12"/>
  <c r="Q18" i="12" s="1"/>
  <c r="N40" i="12"/>
  <c r="J43" i="12"/>
  <c r="K48" i="11"/>
  <c r="K43" i="12"/>
  <c r="M43" i="12"/>
  <c r="I31" i="12"/>
  <c r="E43" i="12"/>
  <c r="H43" i="12"/>
  <c r="O38" i="12"/>
  <c r="I27" i="12"/>
  <c r="I32" i="12" s="1"/>
  <c r="I40" i="12" s="1"/>
  <c r="G32" i="12"/>
  <c r="O30" i="12"/>
  <c r="O23" i="12"/>
  <c r="N48" i="11" l="1"/>
  <c r="N43" i="12"/>
  <c r="P43" i="12" s="1"/>
  <c r="I48" i="11"/>
  <c r="I43" i="12"/>
  <c r="O32" i="12"/>
  <c r="O40" i="12" s="1"/>
  <c r="O48" i="11" s="1"/>
  <c r="G40" i="12"/>
  <c r="Q23" i="12"/>
  <c r="O27" i="12"/>
  <c r="Q27" i="12" s="1"/>
  <c r="Q38" i="12"/>
  <c r="O31" i="12"/>
  <c r="Q31" i="12" s="1"/>
  <c r="Q30" i="12"/>
  <c r="O5" i="11"/>
  <c r="Q5" i="11" s="1"/>
  <c r="P5" i="11"/>
  <c r="O6" i="11"/>
  <c r="Q6" i="11" s="1"/>
  <c r="P6" i="11"/>
  <c r="O7" i="11"/>
  <c r="Q7" i="11" s="1"/>
  <c r="P7" i="11"/>
  <c r="O8" i="11"/>
  <c r="Q8" i="11" s="1"/>
  <c r="P8" i="11"/>
  <c r="G9" i="11"/>
  <c r="P9" i="11"/>
  <c r="G10" i="11"/>
  <c r="P10" i="11"/>
  <c r="O11" i="11"/>
  <c r="Q11" i="11" s="1"/>
  <c r="P11" i="11"/>
  <c r="O12" i="11"/>
  <c r="P12" i="11"/>
  <c r="O13" i="11"/>
  <c r="P13" i="11"/>
  <c r="E14" i="11"/>
  <c r="F14" i="11"/>
  <c r="G14" i="11"/>
  <c r="H14" i="11"/>
  <c r="I14" i="11"/>
  <c r="J14" i="11"/>
  <c r="K14" i="11"/>
  <c r="L14" i="11"/>
  <c r="M14" i="11"/>
  <c r="N14" i="11"/>
  <c r="G15" i="11"/>
  <c r="G18" i="11" s="1"/>
  <c r="P15" i="11"/>
  <c r="O16" i="11"/>
  <c r="P16" i="11"/>
  <c r="O17" i="11"/>
  <c r="P17" i="11"/>
  <c r="E18" i="11"/>
  <c r="F18" i="11"/>
  <c r="H18" i="11"/>
  <c r="I18" i="11"/>
  <c r="J18" i="11"/>
  <c r="K18" i="11"/>
  <c r="L18" i="11"/>
  <c r="M18" i="11"/>
  <c r="N18" i="11"/>
  <c r="O19" i="11"/>
  <c r="P19" i="11"/>
  <c r="O20" i="11"/>
  <c r="P20" i="11"/>
  <c r="O21" i="11"/>
  <c r="P21" i="11"/>
  <c r="O22" i="11"/>
  <c r="P22" i="11"/>
  <c r="O23" i="11"/>
  <c r="P23" i="11"/>
  <c r="G24" i="11"/>
  <c r="I24" i="11" s="1"/>
  <c r="O24" i="11" s="1"/>
  <c r="P24" i="11"/>
  <c r="G25" i="11"/>
  <c r="I25" i="11" s="1"/>
  <c r="P25" i="11"/>
  <c r="O26" i="11"/>
  <c r="P26" i="11"/>
  <c r="E27" i="11"/>
  <c r="F27" i="11"/>
  <c r="H27" i="11"/>
  <c r="J27" i="11"/>
  <c r="K27" i="11"/>
  <c r="L27" i="11"/>
  <c r="M27" i="11"/>
  <c r="N27" i="11"/>
  <c r="O28" i="11"/>
  <c r="P28" i="11"/>
  <c r="O29" i="11"/>
  <c r="P29" i="11"/>
  <c r="O30" i="11"/>
  <c r="P30" i="11"/>
  <c r="E31" i="11"/>
  <c r="F31" i="11"/>
  <c r="G31" i="11"/>
  <c r="H31" i="11"/>
  <c r="I31" i="11"/>
  <c r="J31" i="11"/>
  <c r="K31" i="11"/>
  <c r="L31" i="11"/>
  <c r="M31" i="11"/>
  <c r="N31" i="11"/>
  <c r="O33" i="11"/>
  <c r="Q33" i="11" s="1"/>
  <c r="P33" i="11"/>
  <c r="O34" i="11"/>
  <c r="Q34" i="11" s="1"/>
  <c r="P34" i="11"/>
  <c r="O35" i="11"/>
  <c r="Q35" i="11" s="1"/>
  <c r="P35" i="11"/>
  <c r="E36" i="11"/>
  <c r="F36" i="11"/>
  <c r="G36" i="11"/>
  <c r="H36" i="11"/>
  <c r="I36" i="11"/>
  <c r="J36" i="11"/>
  <c r="K36" i="11"/>
  <c r="L36" i="11"/>
  <c r="M36" i="11"/>
  <c r="N36" i="11"/>
  <c r="O37" i="11"/>
  <c r="Q37" i="11" s="1"/>
  <c r="P37" i="11"/>
  <c r="O38" i="11"/>
  <c r="Q38" i="11" s="1"/>
  <c r="P38" i="11"/>
  <c r="F39" i="11"/>
  <c r="H39" i="11"/>
  <c r="J39" i="11"/>
  <c r="L39" i="11"/>
  <c r="N39" i="11"/>
  <c r="L32" i="11" l="1"/>
  <c r="L41" i="11" s="1"/>
  <c r="P31" i="11"/>
  <c r="P36" i="11"/>
  <c r="N32" i="11"/>
  <c r="N41" i="11" s="1"/>
  <c r="F32" i="11"/>
  <c r="Q24" i="11"/>
  <c r="Q23" i="11"/>
  <c r="Q16" i="11"/>
  <c r="G48" i="11"/>
  <c r="G43" i="12"/>
  <c r="P39" i="11"/>
  <c r="P27" i="11"/>
  <c r="O25" i="11"/>
  <c r="O27" i="11" s="1"/>
  <c r="G27" i="11"/>
  <c r="G32" i="11" s="1"/>
  <c r="G41" i="11" s="1"/>
  <c r="Q22" i="11"/>
  <c r="Q20" i="11"/>
  <c r="Q19" i="11"/>
  <c r="Q17" i="11"/>
  <c r="O15" i="11"/>
  <c r="O18" i="11" s="1"/>
  <c r="Q18" i="11" s="1"/>
  <c r="Q13" i="11"/>
  <c r="I9" i="11"/>
  <c r="O14" i="11"/>
  <c r="Q14" i="11" s="1"/>
  <c r="Q28" i="11"/>
  <c r="E32" i="11"/>
  <c r="E41" i="11" s="1"/>
  <c r="I27" i="11"/>
  <c r="Q30" i="11"/>
  <c r="Q29" i="11"/>
  <c r="H32" i="11"/>
  <c r="H41" i="11" s="1"/>
  <c r="Q26" i="11"/>
  <c r="Q21" i="11"/>
  <c r="P18" i="11"/>
  <c r="P14" i="11"/>
  <c r="Q12" i="11"/>
  <c r="I10" i="11"/>
  <c r="O43" i="12"/>
  <c r="Q43" i="12" s="1"/>
  <c r="Q40" i="12"/>
  <c r="Q48" i="11" s="1"/>
  <c r="Q32" i="12"/>
  <c r="Q15" i="11"/>
  <c r="J32" i="11"/>
  <c r="J41" i="11" s="1"/>
  <c r="O31" i="11"/>
  <c r="Q31" i="11" s="1"/>
  <c r="O39" i="11"/>
  <c r="O36" i="11"/>
  <c r="Q36" i="11" s="1"/>
  <c r="I32" i="11" l="1"/>
  <c r="I41" i="11" s="1"/>
  <c r="I47" i="11" s="1"/>
  <c r="I51" i="11" s="1"/>
  <c r="J52" i="11"/>
  <c r="J47" i="11"/>
  <c r="J51" i="11" s="1"/>
  <c r="J44" i="11"/>
  <c r="G47" i="11"/>
  <c r="G51" i="11" s="1"/>
  <c r="G44" i="11"/>
  <c r="N52" i="11"/>
  <c r="N47" i="11"/>
  <c r="N51" i="11" s="1"/>
  <c r="N44" i="11"/>
  <c r="K9" i="11"/>
  <c r="Q25" i="11"/>
  <c r="H47" i="11"/>
  <c r="H51" i="11" s="1"/>
  <c r="H44" i="11"/>
  <c r="K10" i="11"/>
  <c r="E47" i="11"/>
  <c r="E51" i="11" s="1"/>
  <c r="E53" i="11" s="1"/>
  <c r="E44" i="11"/>
  <c r="P32" i="11"/>
  <c r="P41" i="11" s="1"/>
  <c r="L52" i="11"/>
  <c r="L47" i="11"/>
  <c r="L51" i="11" s="1"/>
  <c r="L44" i="11"/>
  <c r="Q39" i="11"/>
  <c r="Q27" i="11"/>
  <c r="I44" i="11" l="1"/>
  <c r="P44" i="11"/>
  <c r="J53" i="11"/>
  <c r="P47" i="11"/>
  <c r="P51" i="11" s="1"/>
  <c r="M9" i="11"/>
  <c r="O9" i="11" s="1"/>
  <c r="H52" i="11"/>
  <c r="H53" i="11" s="1"/>
  <c r="P52" i="11"/>
  <c r="G52" i="11"/>
  <c r="G53" i="11" s="1"/>
  <c r="I52" i="11"/>
  <c r="I53" i="11" s="1"/>
  <c r="N53" i="11"/>
  <c r="L53" i="11"/>
  <c r="M10" i="11"/>
  <c r="K32" i="11"/>
  <c r="K41" i="11" s="1"/>
  <c r="P53" i="11" l="1"/>
  <c r="Q9" i="11"/>
  <c r="M32" i="11"/>
  <c r="M41" i="11" s="1"/>
  <c r="O10" i="11"/>
  <c r="K47" i="11"/>
  <c r="K51" i="11" s="1"/>
  <c r="K44" i="11"/>
  <c r="M47" i="11" l="1"/>
  <c r="M51" i="11" s="1"/>
  <c r="M44" i="11"/>
  <c r="K52" i="11"/>
  <c r="K53" i="11" s="1"/>
  <c r="Q10" i="11"/>
  <c r="Q32" i="11" s="1"/>
  <c r="O32" i="11"/>
  <c r="O41" i="11" s="1"/>
  <c r="O47" i="11" l="1"/>
  <c r="O51" i="11" s="1"/>
  <c r="O44" i="11"/>
  <c r="Q44" i="11" s="1"/>
  <c r="Q41" i="11"/>
  <c r="Q47" i="11" s="1"/>
  <c r="Q51" i="11" s="1"/>
  <c r="M52" i="11"/>
  <c r="M53" i="11" s="1"/>
  <c r="Q52" i="11" l="1"/>
  <c r="Q53" i="11" s="1"/>
  <c r="O52" i="11"/>
  <c r="O53" i="11" s="1"/>
  <c r="K29" i="22" l="1"/>
  <c r="K40" i="22" l="1"/>
  <c r="K44" i="22"/>
  <c r="K53" i="22" l="1"/>
</calcChain>
</file>

<file path=xl/sharedStrings.xml><?xml version="1.0" encoding="utf-8"?>
<sst xmlns="http://schemas.openxmlformats.org/spreadsheetml/2006/main" count="414" uniqueCount="117">
  <si>
    <t xml:space="preserve"> </t>
  </si>
  <si>
    <t>Total Yr 1        Budget</t>
  </si>
  <si>
    <t>Current Funds</t>
  </si>
  <si>
    <t>QTR 1 Projections</t>
  </si>
  <si>
    <t>QTR 1 Actual</t>
  </si>
  <si>
    <t>Total Projections</t>
  </si>
  <si>
    <t>Total    Actuals</t>
  </si>
  <si>
    <t>Personnel</t>
  </si>
  <si>
    <t>Name/Position</t>
  </si>
  <si>
    <t>% effort</t>
  </si>
  <si>
    <t>Projected Qtr Labor Hours</t>
  </si>
  <si>
    <t>Total Personnel Salaries</t>
  </si>
  <si>
    <t>Equipment</t>
  </si>
  <si>
    <t>Equipment Rental</t>
  </si>
  <si>
    <t>Equipment Purchase</t>
  </si>
  <si>
    <t>Miscellaneous (explain):</t>
  </si>
  <si>
    <t>TOTAL Equipment</t>
  </si>
  <si>
    <t>Travel</t>
  </si>
  <si>
    <t>Travel to Meetings</t>
  </si>
  <si>
    <t>Program Site Visits</t>
  </si>
  <si>
    <t>TOTAL Travel</t>
  </si>
  <si>
    <t>Materials/Supplies</t>
  </si>
  <si>
    <t xml:space="preserve">Promotional Materials </t>
  </si>
  <si>
    <t>Printing (includes printing for National)</t>
  </si>
  <si>
    <t>Software Licensing Fees</t>
  </si>
  <si>
    <t>Professional &amp; Consultant Fees</t>
  </si>
  <si>
    <t>Instructional Supplies (Lab &amp; program materials)</t>
  </si>
  <si>
    <t>Postage</t>
  </si>
  <si>
    <t>Telephone /Internet</t>
  </si>
  <si>
    <t>Miscellaneous : please explain</t>
  </si>
  <si>
    <t>TOTAL Materials/supplies</t>
  </si>
  <si>
    <t>Contractual Services</t>
  </si>
  <si>
    <t xml:space="preserve">Subcontract </t>
  </si>
  <si>
    <t>TOTAL Contractual Services</t>
  </si>
  <si>
    <t>TOTAL Direct included  in MTDC- Indirect Base</t>
  </si>
  <si>
    <t xml:space="preserve">Direct Costs not in MTDC </t>
  </si>
  <si>
    <t>Tuition-Graduate Student Support</t>
  </si>
  <si>
    <t>TOTAL Direct NOT in MTDC</t>
  </si>
  <si>
    <t>Indirect Costs</t>
  </si>
  <si>
    <t>MTDC %</t>
  </si>
  <si>
    <t>Indirect Base</t>
  </si>
  <si>
    <t>TOTAL Indirect (Calculate):</t>
  </si>
  <si>
    <t>Totals</t>
  </si>
  <si>
    <t>Ed First Cost Share</t>
  </si>
  <si>
    <t>Budget LESS Projection</t>
  </si>
  <si>
    <r>
      <t xml:space="preserve">Organization:    </t>
    </r>
    <r>
      <rPr>
        <b/>
        <sz val="11"/>
        <color theme="1"/>
        <rFont val="Calibri"/>
        <family val="2"/>
        <scheme val="minor"/>
      </rPr>
      <t xml:space="preserve"> Academy of Applied Sciences</t>
    </r>
  </si>
  <si>
    <t>Service:  Check Writing</t>
  </si>
  <si>
    <t>Fundamental Element:   HSAP / URAP</t>
  </si>
  <si>
    <t>Pamela Hampton, IPA</t>
  </si>
  <si>
    <t>Student Stipends</t>
  </si>
  <si>
    <t>Total Fringe Benefits</t>
  </si>
  <si>
    <t>Awards</t>
  </si>
  <si>
    <t xml:space="preserve">Program Site Visits </t>
  </si>
  <si>
    <t>QTR 4 Actual</t>
  </si>
  <si>
    <t>QTR 4 Projections</t>
  </si>
  <si>
    <t>QTR 3 Actual</t>
  </si>
  <si>
    <t>QTR 3 Projections</t>
  </si>
  <si>
    <t>QTR 2 Actual</t>
  </si>
  <si>
    <t>QTR 2 Projections</t>
  </si>
  <si>
    <t>Speaker Expenses</t>
  </si>
  <si>
    <t>CLIN 0002:  SEAP CQL  Student Stipends</t>
  </si>
  <si>
    <t>Communications Coordinator</t>
  </si>
  <si>
    <t>Administrative Assistant- TBD</t>
  </si>
  <si>
    <t>IPA- Tabitha Jason</t>
  </si>
  <si>
    <t>Fundamental Element:   SEAP CQL</t>
  </si>
  <si>
    <t>Admin Support</t>
  </si>
  <si>
    <t>I O'Mara, IPA</t>
  </si>
  <si>
    <t>Fundamental Element:   REAP</t>
  </si>
  <si>
    <t>CLIN 0001</t>
  </si>
  <si>
    <t>TOTAL CLIN 0001</t>
  </si>
  <si>
    <t>Additional Scope reflected in Contract Modifications</t>
  </si>
  <si>
    <t>Reivsed Total CLIN 0001</t>
  </si>
  <si>
    <t>PI(s):   I O'Mara</t>
  </si>
  <si>
    <t>PI(s):  Tabitha Jason</t>
  </si>
  <si>
    <t>CLIN 0002</t>
  </si>
  <si>
    <t>TOTAL CLIN 0002</t>
  </si>
  <si>
    <t>PI(s):   Pamela Hampton</t>
  </si>
  <si>
    <t>Fringe Benefits</t>
  </si>
  <si>
    <t>Cost Share for AAS  (accounted for in projections above)</t>
  </si>
  <si>
    <t>HSAP</t>
  </si>
  <si>
    <t>SEA CQL</t>
  </si>
  <si>
    <t>REAP</t>
  </si>
  <si>
    <t>JSHS</t>
  </si>
  <si>
    <t>TOTAL</t>
  </si>
  <si>
    <t>MGT Tab</t>
  </si>
  <si>
    <t>Reconcilng DELTA</t>
  </si>
  <si>
    <t>Not in MGMT Tab</t>
  </si>
  <si>
    <t xml:space="preserve">CLIN 0001 </t>
  </si>
  <si>
    <t>Teacher Stipends &amp; Travel</t>
  </si>
  <si>
    <t>Instructional Supplies</t>
  </si>
  <si>
    <r>
      <t xml:space="preserve">Organization:  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ENTER ORGANIZATION NAME</t>
    </r>
  </si>
  <si>
    <r>
      <t xml:space="preserve">Fundamental Element:   </t>
    </r>
    <r>
      <rPr>
        <b/>
        <sz val="10"/>
        <color rgb="FFFF0000"/>
        <rFont val="Calibri"/>
        <family val="2"/>
        <scheme val="minor"/>
      </rPr>
      <t>ENTER PROGRAM ELEMENT</t>
    </r>
  </si>
  <si>
    <r>
      <t xml:space="preserve">PI(s): </t>
    </r>
    <r>
      <rPr>
        <b/>
        <sz val="10"/>
        <color rgb="FFFF0000"/>
        <rFont val="Calibri"/>
        <family val="2"/>
        <scheme val="minor"/>
      </rPr>
      <t xml:space="preserve">  ENTER PROGRAM ADMINISTRATOR NAME(S)</t>
    </r>
  </si>
  <si>
    <t>Projected Labor Hours</t>
  </si>
  <si>
    <t>Position</t>
  </si>
  <si>
    <t>Total Program Cost</t>
  </si>
  <si>
    <t>TOTAL Program Operational Cost</t>
  </si>
  <si>
    <t>TOTAL Program Indirect (Calculate):</t>
  </si>
  <si>
    <t>Direct Costs included in MTDC</t>
  </si>
  <si>
    <r>
      <t>COST SHARE (</t>
    </r>
    <r>
      <rPr>
        <b/>
        <sz val="10"/>
        <color rgb="FFFF0000"/>
        <rFont val="Calibri"/>
        <family val="2"/>
        <scheme val="minor"/>
      </rPr>
      <t>should be a negative number</t>
    </r>
    <r>
      <rPr>
        <b/>
        <sz val="10"/>
        <color theme="1"/>
        <rFont val="Calibri"/>
        <family val="2"/>
        <scheme val="minor"/>
      </rPr>
      <t>)</t>
    </r>
  </si>
  <si>
    <t>SUBTOTAL Program Direct included  in MTDC- Indirect Base</t>
  </si>
  <si>
    <r>
      <t>Miscellaneous (</t>
    </r>
    <r>
      <rPr>
        <sz val="10"/>
        <color rgb="FFFF0000"/>
        <rFont val="Calibri"/>
        <family val="2"/>
        <scheme val="minor"/>
      </rPr>
      <t>explain</t>
    </r>
    <r>
      <rPr>
        <sz val="10"/>
        <color theme="1"/>
        <rFont val="Calibri"/>
        <family val="2"/>
        <scheme val="minor"/>
      </rPr>
      <t>):</t>
    </r>
  </si>
  <si>
    <r>
      <t>Subcontract (</t>
    </r>
    <r>
      <rPr>
        <sz val="10"/>
        <color rgb="FFFF0000"/>
        <rFont val="Calibri"/>
        <family val="2"/>
        <scheme val="minor"/>
      </rPr>
      <t>Company</t>
    </r>
    <r>
      <rPr>
        <sz val="10"/>
        <color theme="1"/>
        <rFont val="Calibri"/>
        <family val="2"/>
        <scheme val="minor"/>
      </rPr>
      <t>)</t>
    </r>
  </si>
  <si>
    <t xml:space="preserve">Printing </t>
  </si>
  <si>
    <t>Total Program Equipment</t>
  </si>
  <si>
    <t>Total Program Personnel Salaries</t>
  </si>
  <si>
    <r>
      <t>Total Program Fringe Benefits (</t>
    </r>
    <r>
      <rPr>
        <b/>
        <sz val="10"/>
        <color rgb="FFFF0000"/>
        <rFont val="Calibri"/>
        <family val="2"/>
        <scheme val="minor"/>
      </rPr>
      <t>calculate</t>
    </r>
    <r>
      <rPr>
        <b/>
        <sz val="10"/>
        <color theme="1"/>
        <rFont val="Calibri"/>
        <family val="2"/>
        <scheme val="minor"/>
      </rPr>
      <t>)</t>
    </r>
  </si>
  <si>
    <t>Total Program Travel</t>
  </si>
  <si>
    <t>Total Program Materials/Supplies</t>
  </si>
  <si>
    <t>Total Program Contractual Services</t>
  </si>
  <si>
    <t>Total Program Direct NOT in MTDC</t>
  </si>
  <si>
    <t xml:space="preserve">Total </t>
  </si>
  <si>
    <t>Total FY25        Proposed Budget</t>
  </si>
  <si>
    <t>Total FY24        Proposed Budget</t>
  </si>
  <si>
    <t>Total FY23        Proposed Budget</t>
  </si>
  <si>
    <t>Total Proposed Budget</t>
  </si>
  <si>
    <t>Quarterly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</si>
</sst>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ECF0F1"/>
      <name val="Calibri"/>
      <family val="2"/>
      <scheme val="minor"/>
    </font>
    <font>
      <b/>
      <sz val="12"/>
      <color rgb="FFECF0F1"/>
      <name val="Segoe UI"/>
      <family val="2"/>
    </font>
    <font>
      <b/>
      <sz val="12"/>
      <color rgb="FF452DB2"/>
      <name val="Segoe UI"/>
      <family val="2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70729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rgb="FF452DB2"/>
        <bgColor indexed="64"/>
      </patternFill>
    </fill>
    <fill>
      <patternFill patternType="solid">
        <fgColor rgb="FFD35714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0" borderId="0"/>
    <xf numFmtId="0" fontId="14" fillId="11" borderId="0"/>
    <xf numFmtId="0" fontId="15" fillId="11" borderId="0"/>
    <xf numFmtId="0" fontId="13" fillId="12" borderId="0"/>
    <xf numFmtId="0" fontId="13" fillId="13" borderId="0"/>
    <xf numFmtId="0" fontId="16" fillId="14" borderId="0"/>
  </cellStyleXfs>
  <cellXfs count="236">
    <xf numFmtId="0" fontId="0" fillId="0" borderId="0" xfId="0"/>
    <xf numFmtId="164" fontId="5" fillId="0" borderId="0" xfId="1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1" xfId="1" applyNumberFormat="1" applyFont="1" applyBorder="1" applyAlignment="1" applyProtection="1">
      <alignment horizontal="center" wrapText="1"/>
      <protection locked="0"/>
    </xf>
    <xf numFmtId="4" fontId="5" fillId="2" borderId="0" xfId="0" applyNumberFormat="1" applyFont="1" applyFill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17" fontId="5" fillId="0" borderId="4" xfId="0" applyNumberFormat="1" applyFont="1" applyBorder="1" applyAlignment="1" applyProtection="1">
      <alignment horizont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Protection="1">
      <protection locked="0"/>
    </xf>
    <xf numFmtId="166" fontId="6" fillId="0" borderId="8" xfId="2" applyNumberFormat="1" applyFont="1" applyBorder="1" applyAlignment="1" applyProtection="1">
      <alignment horizontal="center"/>
      <protection locked="0"/>
    </xf>
    <xf numFmtId="164" fontId="5" fillId="2" borderId="8" xfId="1" applyNumberFormat="1" applyFont="1" applyFill="1" applyBorder="1" applyAlignment="1" applyProtection="1">
      <alignment horizontal="center" wrapText="1"/>
      <protection locked="0"/>
    </xf>
    <xf numFmtId="164" fontId="0" fillId="0" borderId="8" xfId="1" applyNumberFormat="1" applyFont="1" applyBorder="1" applyProtection="1">
      <protection locked="0"/>
    </xf>
    <xf numFmtId="164" fontId="0" fillId="0" borderId="0" xfId="1" applyNumberFormat="1" applyFont="1" applyProtection="1">
      <protection locked="0"/>
    </xf>
    <xf numFmtId="9" fontId="6" fillId="0" borderId="8" xfId="2" applyFont="1" applyBorder="1" applyAlignment="1" applyProtection="1">
      <alignment horizontal="center"/>
      <protection locked="0"/>
    </xf>
    <xf numFmtId="164" fontId="5" fillId="0" borderId="8" xfId="1" applyNumberFormat="1" applyFont="1" applyFill="1" applyBorder="1" applyAlignment="1" applyProtection="1">
      <alignment horizontal="right"/>
      <protection locked="0"/>
    </xf>
    <xf numFmtId="164" fontId="5" fillId="0" borderId="8" xfId="1" applyNumberFormat="1" applyFont="1" applyFill="1" applyBorder="1" applyAlignment="1" applyProtection="1">
      <alignment horizontal="center" wrapText="1"/>
      <protection locked="0"/>
    </xf>
    <xf numFmtId="164" fontId="5" fillId="0" borderId="14" xfId="1" applyNumberFormat="1" applyFont="1" applyFill="1" applyBorder="1" applyAlignment="1" applyProtection="1">
      <alignment horizontal="center" wrapText="1"/>
      <protection locked="0"/>
    </xf>
    <xf numFmtId="164" fontId="5" fillId="0" borderId="19" xfId="1" applyNumberFormat="1" applyFont="1" applyFill="1" applyBorder="1" applyAlignment="1" applyProtection="1">
      <alignment horizontal="right"/>
      <protection locked="0"/>
    </xf>
    <xf numFmtId="164" fontId="5" fillId="2" borderId="19" xfId="1" applyNumberFormat="1" applyFont="1" applyFill="1" applyBorder="1" applyAlignment="1" applyProtection="1">
      <alignment horizontal="center" wrapText="1"/>
      <protection locked="0"/>
    </xf>
    <xf numFmtId="164" fontId="5" fillId="0" borderId="19" xfId="1" applyNumberFormat="1" applyFont="1" applyFill="1" applyBorder="1" applyProtection="1">
      <protection locked="0"/>
    </xf>
    <xf numFmtId="164" fontId="5" fillId="0" borderId="20" xfId="1" applyNumberFormat="1" applyFont="1" applyFill="1" applyBorder="1" applyProtection="1">
      <protection locked="0"/>
    </xf>
    <xf numFmtId="164" fontId="0" fillId="0" borderId="19" xfId="1" applyNumberFormat="1" applyFont="1" applyBorder="1" applyProtection="1">
      <protection locked="0"/>
    </xf>
    <xf numFmtId="164" fontId="6" fillId="0" borderId="4" xfId="1" applyNumberFormat="1" applyFont="1" applyBorder="1" applyAlignment="1" applyProtection="1">
      <alignment horizontal="right" wrapText="1"/>
      <protection locked="0"/>
    </xf>
    <xf numFmtId="164" fontId="6" fillId="2" borderId="24" xfId="1" applyNumberFormat="1" applyFont="1" applyFill="1" applyBorder="1" applyAlignment="1" applyProtection="1">
      <alignment horizontal="center"/>
      <protection locked="0"/>
    </xf>
    <xf numFmtId="164" fontId="6" fillId="0" borderId="4" xfId="1" applyNumberFormat="1" applyFont="1" applyBorder="1" applyProtection="1">
      <protection locked="0"/>
    </xf>
    <xf numFmtId="164" fontId="6" fillId="0" borderId="24" xfId="1" applyNumberFormat="1" applyFont="1" applyBorder="1" applyProtection="1">
      <protection locked="0"/>
    </xf>
    <xf numFmtId="164" fontId="0" fillId="0" borderId="4" xfId="1" applyNumberFormat="1" applyFont="1" applyBorder="1" applyProtection="1">
      <protection locked="0"/>
    </xf>
    <xf numFmtId="164" fontId="6" fillId="0" borderId="8" xfId="1" applyNumberFormat="1" applyFont="1" applyBorder="1" applyAlignment="1" applyProtection="1">
      <alignment horizontal="right" wrapText="1"/>
      <protection locked="0"/>
    </xf>
    <xf numFmtId="164" fontId="6" fillId="2" borderId="14" xfId="1" applyNumberFormat="1" applyFont="1" applyFill="1" applyBorder="1" applyAlignment="1" applyProtection="1">
      <alignment horizontal="center"/>
      <protection locked="0"/>
    </xf>
    <xf numFmtId="164" fontId="6" fillId="0" borderId="8" xfId="1" applyNumberFormat="1" applyFont="1" applyBorder="1" applyProtection="1">
      <protection locked="0"/>
    </xf>
    <xf numFmtId="164" fontId="6" fillId="0" borderId="14" xfId="1" applyNumberFormat="1" applyFont="1" applyBorder="1" applyProtection="1">
      <protection locked="0"/>
    </xf>
    <xf numFmtId="164" fontId="6" fillId="0" borderId="25" xfId="1" applyNumberFormat="1" applyFont="1" applyBorder="1" applyAlignment="1" applyProtection="1">
      <alignment horizontal="right"/>
      <protection locked="0"/>
    </xf>
    <xf numFmtId="164" fontId="6" fillId="2" borderId="26" xfId="1" applyNumberFormat="1" applyFont="1" applyFill="1" applyBorder="1" applyAlignment="1" applyProtection="1">
      <alignment horizontal="center"/>
      <protection locked="0"/>
    </xf>
    <xf numFmtId="164" fontId="5" fillId="2" borderId="20" xfId="1" applyNumberFormat="1" applyFont="1" applyFill="1" applyBorder="1" applyAlignment="1" applyProtection="1">
      <alignment horizontal="center"/>
      <protection locked="0"/>
    </xf>
    <xf numFmtId="164" fontId="6" fillId="0" borderId="8" xfId="1" applyNumberFormat="1" applyFont="1" applyFill="1" applyBorder="1" applyAlignment="1" applyProtection="1">
      <alignment horizontal="right" wrapText="1"/>
      <protection locked="0"/>
    </xf>
    <xf numFmtId="164" fontId="5" fillId="0" borderId="19" xfId="1" applyNumberFormat="1" applyFont="1" applyFill="1" applyBorder="1" applyAlignment="1" applyProtection="1">
      <alignment horizontal="right" wrapText="1"/>
      <protection locked="0"/>
    </xf>
    <xf numFmtId="164" fontId="6" fillId="0" borderId="9" xfId="1" applyNumberFormat="1" applyFont="1" applyBorder="1" applyAlignment="1" applyProtection="1">
      <alignment horizontal="right" wrapText="1"/>
      <protection locked="0"/>
    </xf>
    <xf numFmtId="164" fontId="6" fillId="2" borderId="10" xfId="1" applyNumberFormat="1" applyFont="1" applyFill="1" applyBorder="1" applyAlignment="1" applyProtection="1">
      <alignment horizontal="center"/>
      <protection locked="0"/>
    </xf>
    <xf numFmtId="164" fontId="6" fillId="0" borderId="9" xfId="1" applyNumberFormat="1" applyFont="1" applyBorder="1" applyProtection="1">
      <protection locked="0"/>
    </xf>
    <xf numFmtId="164" fontId="6" fillId="0" borderId="10" xfId="1" applyNumberFormat="1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6" fillId="2" borderId="20" xfId="1" applyNumberFormat="1" applyFont="1" applyFill="1" applyBorder="1" applyAlignment="1" applyProtection="1">
      <alignment horizontal="center"/>
      <protection locked="0"/>
    </xf>
    <xf numFmtId="164" fontId="6" fillId="0" borderId="20" xfId="1" applyNumberFormat="1" applyFont="1" applyFill="1" applyBorder="1" applyAlignment="1" applyProtection="1">
      <alignment horizontal="center"/>
      <protection locked="0"/>
    </xf>
    <xf numFmtId="164" fontId="5" fillId="4" borderId="30" xfId="1" applyNumberFormat="1" applyFont="1" applyFill="1" applyBorder="1" applyAlignment="1" applyProtection="1">
      <alignment horizontal="right" wrapText="1"/>
      <protection locked="0"/>
    </xf>
    <xf numFmtId="164" fontId="5" fillId="4" borderId="30" xfId="1" applyNumberFormat="1" applyFont="1" applyFill="1" applyBorder="1" applyAlignment="1" applyProtection="1">
      <alignment horizontal="center"/>
      <protection locked="0"/>
    </xf>
    <xf numFmtId="164" fontId="5" fillId="0" borderId="9" xfId="1" applyNumberFormat="1" applyFont="1" applyFill="1" applyBorder="1" applyAlignment="1" applyProtection="1">
      <alignment horizontal="right" wrapText="1"/>
      <protection locked="0"/>
    </xf>
    <xf numFmtId="164" fontId="5" fillId="2" borderId="24" xfId="1" applyNumberFormat="1" applyFont="1" applyFill="1" applyBorder="1" applyAlignment="1" applyProtection="1">
      <alignment horizontal="center"/>
      <protection locked="0"/>
    </xf>
    <xf numFmtId="164" fontId="5" fillId="0" borderId="4" xfId="1" applyNumberFormat="1" applyFont="1" applyFill="1" applyBorder="1" applyProtection="1">
      <protection locked="0"/>
    </xf>
    <xf numFmtId="164" fontId="5" fillId="0" borderId="24" xfId="1" applyNumberFormat="1" applyFont="1" applyFill="1" applyBorder="1" applyProtection="1">
      <protection locked="0"/>
    </xf>
    <xf numFmtId="164" fontId="3" fillId="0" borderId="4" xfId="1" applyNumberFormat="1" applyFont="1" applyFill="1" applyBorder="1" applyProtection="1">
      <protection locked="0"/>
    </xf>
    <xf numFmtId="164" fontId="3" fillId="0" borderId="8" xfId="1" applyNumberFormat="1" applyFont="1" applyFill="1" applyBorder="1" applyProtection="1">
      <protection locked="0"/>
    </xf>
    <xf numFmtId="164" fontId="3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164" fontId="6" fillId="2" borderId="8" xfId="1" applyNumberFormat="1" applyFont="1" applyFill="1" applyBorder="1" applyAlignment="1" applyProtection="1">
      <alignment horizontal="center"/>
      <protection locked="0"/>
    </xf>
    <xf numFmtId="164" fontId="0" fillId="0" borderId="25" xfId="1" applyNumberFormat="1" applyFont="1" applyBorder="1" applyAlignment="1" applyProtection="1">
      <alignment horizontal="right" wrapText="1"/>
      <protection locked="0"/>
    </xf>
    <xf numFmtId="164" fontId="6" fillId="2" borderId="25" xfId="1" applyNumberFormat="1" applyFont="1" applyFill="1" applyBorder="1" applyAlignment="1" applyProtection="1">
      <alignment horizontal="center"/>
      <protection locked="0"/>
    </xf>
    <xf numFmtId="164" fontId="6" fillId="0" borderId="25" xfId="1" applyNumberFormat="1" applyFont="1" applyBorder="1" applyProtection="1">
      <protection locked="0"/>
    </xf>
    <xf numFmtId="164" fontId="0" fillId="0" borderId="25" xfId="1" applyNumberFormat="1" applyFont="1" applyBorder="1" applyProtection="1">
      <protection locked="0"/>
    </xf>
    <xf numFmtId="164" fontId="6" fillId="0" borderId="22" xfId="1" applyNumberFormat="1" applyFont="1" applyFill="1" applyBorder="1" applyAlignment="1" applyProtection="1">
      <alignment horizontal="right"/>
      <protection locked="0"/>
    </xf>
    <xf numFmtId="164" fontId="6" fillId="0" borderId="4" xfId="1" applyNumberFormat="1" applyFont="1" applyFill="1" applyBorder="1" applyAlignment="1" applyProtection="1">
      <alignment horizontal="right"/>
      <protection locked="0"/>
    </xf>
    <xf numFmtId="164" fontId="6" fillId="2" borderId="24" xfId="1" applyNumberFormat="1" applyFont="1" applyFill="1" applyBorder="1" applyAlignment="1" applyProtection="1">
      <alignment horizontal="center" wrapText="1"/>
      <protection locked="0"/>
    </xf>
    <xf numFmtId="164" fontId="6" fillId="0" borderId="24" xfId="1" applyNumberFormat="1" applyFont="1" applyBorder="1" applyAlignment="1" applyProtection="1">
      <alignment horizontal="center" wrapText="1"/>
      <protection locked="0"/>
    </xf>
    <xf numFmtId="164" fontId="6" fillId="0" borderId="32" xfId="1" applyNumberFormat="1" applyFont="1" applyFill="1" applyBorder="1" applyAlignment="1" applyProtection="1">
      <alignment horizontal="right" wrapText="1"/>
      <protection locked="0"/>
    </xf>
    <xf numFmtId="164" fontId="6" fillId="0" borderId="25" xfId="1" applyNumberFormat="1" applyFont="1" applyFill="1" applyBorder="1" applyAlignment="1" applyProtection="1">
      <alignment horizontal="right" wrapText="1"/>
      <protection locked="0"/>
    </xf>
    <xf numFmtId="164" fontId="6" fillId="2" borderId="26" xfId="1" applyNumberFormat="1" applyFont="1" applyFill="1" applyBorder="1" applyAlignment="1" applyProtection="1">
      <alignment horizontal="center" wrapText="1"/>
      <protection locked="0"/>
    </xf>
    <xf numFmtId="164" fontId="6" fillId="0" borderId="26" xfId="1" applyNumberFormat="1" applyFont="1" applyBorder="1" applyAlignment="1" applyProtection="1">
      <alignment horizontal="center" wrapText="1"/>
      <protection locked="0"/>
    </xf>
    <xf numFmtId="164" fontId="5" fillId="4" borderId="28" xfId="1" applyNumberFormat="1" applyFont="1" applyFill="1" applyBorder="1" applyAlignment="1" applyProtection="1">
      <alignment horizontal="right"/>
      <protection locked="0"/>
    </xf>
    <xf numFmtId="164" fontId="5" fillId="4" borderId="30" xfId="1" applyNumberFormat="1" applyFont="1" applyFill="1" applyBorder="1" applyAlignment="1" applyProtection="1">
      <alignment horizont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Protection="1">
      <protection locked="0"/>
    </xf>
    <xf numFmtId="164" fontId="0" fillId="0" borderId="0" xfId="0" applyNumberFormat="1" applyProtection="1">
      <protection locked="0"/>
    </xf>
    <xf numFmtId="10" fontId="0" fillId="0" borderId="0" xfId="2" applyNumberFormat="1" applyFont="1" applyProtection="1">
      <protection locked="0"/>
    </xf>
    <xf numFmtId="164" fontId="6" fillId="0" borderId="8" xfId="1" applyNumberFormat="1" applyFont="1" applyBorder="1" applyAlignment="1" applyProtection="1">
      <alignment horizontal="center"/>
    </xf>
    <xf numFmtId="164" fontId="6" fillId="2" borderId="8" xfId="1" applyNumberFormat="1" applyFont="1" applyFill="1" applyBorder="1" applyAlignment="1" applyProtection="1">
      <alignment horizontal="center" wrapText="1"/>
    </xf>
    <xf numFmtId="164" fontId="0" fillId="0" borderId="8" xfId="1" applyNumberFormat="1" applyFont="1" applyFill="1" applyBorder="1" applyAlignment="1" applyProtection="1"/>
    <xf numFmtId="164" fontId="5" fillId="2" borderId="8" xfId="1" applyNumberFormat="1" applyFont="1" applyFill="1" applyBorder="1" applyAlignment="1" applyProtection="1">
      <alignment horizontal="center" wrapText="1"/>
    </xf>
    <xf numFmtId="164" fontId="0" fillId="0" borderId="8" xfId="1" applyNumberFormat="1" applyFont="1" applyBorder="1" applyProtection="1"/>
    <xf numFmtId="164" fontId="6" fillId="0" borderId="9" xfId="1" applyNumberFormat="1" applyFont="1" applyBorder="1" applyAlignment="1" applyProtection="1">
      <alignment horizontal="center"/>
    </xf>
    <xf numFmtId="164" fontId="0" fillId="2" borderId="9" xfId="1" applyNumberFormat="1" applyFont="1" applyFill="1" applyBorder="1" applyAlignment="1" applyProtection="1">
      <alignment horizontal="center" wrapText="1"/>
    </xf>
    <xf numFmtId="164" fontId="0" fillId="0" borderId="9" xfId="1" applyNumberFormat="1" applyFont="1" applyFill="1" applyBorder="1" applyAlignment="1" applyProtection="1"/>
    <xf numFmtId="164" fontId="0" fillId="0" borderId="10" xfId="1" applyNumberFormat="1" applyFont="1" applyFill="1" applyBorder="1" applyAlignment="1" applyProtection="1"/>
    <xf numFmtId="164" fontId="6" fillId="0" borderId="8" xfId="1" applyNumberFormat="1" applyFont="1" applyBorder="1" applyAlignment="1" applyProtection="1">
      <alignment horizontal="center"/>
      <protection locked="0"/>
    </xf>
    <xf numFmtId="38" fontId="0" fillId="0" borderId="8" xfId="1" applyNumberFormat="1" applyFont="1" applyBorder="1" applyProtection="1">
      <protection locked="0"/>
    </xf>
    <xf numFmtId="38" fontId="5" fillId="4" borderId="30" xfId="1" applyNumberFormat="1" applyFont="1" applyFill="1" applyBorder="1" applyAlignment="1" applyProtection="1">
      <alignment horizontal="center" wrapText="1"/>
      <protection locked="0"/>
    </xf>
    <xf numFmtId="38" fontId="0" fillId="0" borderId="19" xfId="1" applyNumberFormat="1" applyFont="1" applyBorder="1" applyProtection="1">
      <protection locked="0"/>
    </xf>
    <xf numFmtId="38" fontId="5" fillId="4" borderId="30" xfId="1" applyNumberFormat="1" applyFont="1" applyFill="1" applyBorder="1" applyAlignment="1" applyProtection="1">
      <alignment horizontal="center"/>
      <protection locked="0"/>
    </xf>
    <xf numFmtId="38" fontId="3" fillId="0" borderId="8" xfId="1" applyNumberFormat="1" applyFont="1" applyFill="1" applyBorder="1" applyProtection="1">
      <protection locked="0"/>
    </xf>
    <xf numFmtId="164" fontId="7" fillId="5" borderId="8" xfId="1" applyNumberFormat="1" applyFont="1" applyFill="1" applyBorder="1" applyProtection="1">
      <protection locked="0"/>
    </xf>
    <xf numFmtId="164" fontId="8" fillId="5" borderId="8" xfId="1" applyNumberFormat="1" applyFont="1" applyFill="1" applyBorder="1" applyAlignment="1" applyProtection="1">
      <alignment horizontal="center" wrapText="1"/>
      <protection locked="0"/>
    </xf>
    <xf numFmtId="164" fontId="8" fillId="5" borderId="8" xfId="1" applyNumberFormat="1" applyFont="1" applyFill="1" applyBorder="1" applyAlignment="1" applyProtection="1">
      <alignment horizontal="right"/>
      <protection locked="0"/>
    </xf>
    <xf numFmtId="38" fontId="0" fillId="0" borderId="8" xfId="1" applyNumberFormat="1" applyFont="1" applyBorder="1" applyProtection="1"/>
    <xf numFmtId="164" fontId="3" fillId="6" borderId="8" xfId="1" applyNumberFormat="1" applyFont="1" applyFill="1" applyBorder="1" applyProtection="1">
      <protection locked="0"/>
    </xf>
    <xf numFmtId="164" fontId="3" fillId="6" borderId="4" xfId="1" applyNumberFormat="1" applyFont="1" applyFill="1" applyBorder="1" applyProtection="1">
      <protection locked="0"/>
    </xf>
    <xf numFmtId="164" fontId="5" fillId="6" borderId="24" xfId="1" applyNumberFormat="1" applyFont="1" applyFill="1" applyBorder="1" applyProtection="1">
      <protection locked="0"/>
    </xf>
    <xf numFmtId="164" fontId="5" fillId="6" borderId="4" xfId="1" applyNumberFormat="1" applyFont="1" applyFill="1" applyBorder="1" applyProtection="1">
      <protection locked="0"/>
    </xf>
    <xf numFmtId="38" fontId="0" fillId="0" borderId="0" xfId="0" applyNumberFormat="1" applyProtection="1">
      <protection locked="0"/>
    </xf>
    <xf numFmtId="38" fontId="3" fillId="0" borderId="8" xfId="0" applyNumberFormat="1" applyFont="1" applyBorder="1" applyAlignment="1" applyProtection="1">
      <alignment horizontal="center" vertical="center"/>
      <protection locked="0"/>
    </xf>
    <xf numFmtId="43" fontId="0" fillId="0" borderId="0" xfId="0" applyNumberFormat="1" applyProtection="1">
      <protection locked="0"/>
    </xf>
    <xf numFmtId="0" fontId="3" fillId="7" borderId="36" xfId="0" applyFont="1" applyFill="1" applyBorder="1" applyAlignment="1" applyProtection="1">
      <alignment horizontal="center" vertical="center" wrapText="1"/>
      <protection locked="0"/>
    </xf>
    <xf numFmtId="0" fontId="6" fillId="7" borderId="37" xfId="0" applyFont="1" applyFill="1" applyBorder="1" applyProtection="1">
      <protection locked="0"/>
    </xf>
    <xf numFmtId="0" fontId="0" fillId="7" borderId="37" xfId="0" applyFill="1" applyBorder="1" applyProtection="1">
      <protection locked="0"/>
    </xf>
    <xf numFmtId="164" fontId="0" fillId="7" borderId="13" xfId="1" applyNumberFormat="1" applyFont="1" applyFill="1" applyBorder="1" applyProtection="1">
      <protection locked="0"/>
    </xf>
    <xf numFmtId="38" fontId="8" fillId="5" borderId="8" xfId="1" applyNumberFormat="1" applyFont="1" applyFill="1" applyBorder="1" applyAlignment="1" applyProtection="1">
      <alignment horizontal="right"/>
      <protection locked="0"/>
    </xf>
    <xf numFmtId="38" fontId="8" fillId="5" borderId="8" xfId="1" applyNumberFormat="1" applyFont="1" applyFill="1" applyBorder="1" applyAlignment="1" applyProtection="1">
      <alignment horizontal="center" wrapText="1"/>
      <protection locked="0"/>
    </xf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7" borderId="0" xfId="0" applyNumberFormat="1" applyFill="1" applyProtection="1">
      <protection locked="0"/>
    </xf>
    <xf numFmtId="164" fontId="5" fillId="6" borderId="4" xfId="1" applyNumberFormat="1" applyFont="1" applyFill="1" applyBorder="1" applyAlignment="1" applyProtection="1">
      <alignment horizontal="right" wrapText="1"/>
      <protection locked="0"/>
    </xf>
    <xf numFmtId="2" fontId="0" fillId="0" borderId="0" xfId="0" applyNumberForma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4" fontId="5" fillId="0" borderId="19" xfId="1" applyNumberFormat="1" applyFont="1" applyFill="1" applyBorder="1" applyAlignment="1" applyProtection="1">
      <alignment horizontal="right" vertical="center"/>
    </xf>
    <xf numFmtId="164" fontId="5" fillId="0" borderId="19" xfId="1" applyNumberFormat="1" applyFont="1" applyFill="1" applyBorder="1" applyAlignment="1" applyProtection="1">
      <alignment horizontal="right" vertical="center" wrapText="1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Protection="1">
      <protection locked="0"/>
    </xf>
    <xf numFmtId="164" fontId="7" fillId="8" borderId="19" xfId="1" applyNumberFormat="1" applyFont="1" applyFill="1" applyBorder="1" applyAlignment="1" applyProtection="1">
      <alignment vertical="center"/>
    </xf>
    <xf numFmtId="164" fontId="7" fillId="8" borderId="19" xfId="1" applyNumberFormat="1" applyFont="1" applyFill="1" applyBorder="1" applyAlignment="1" applyProtection="1">
      <alignment horizontal="center" vertical="center"/>
    </xf>
    <xf numFmtId="164" fontId="5" fillId="0" borderId="44" xfId="1" applyNumberFormat="1" applyFont="1" applyFill="1" applyBorder="1" applyAlignment="1" applyProtection="1">
      <alignment horizontal="right" vertical="center" wrapText="1"/>
    </xf>
    <xf numFmtId="38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30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4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1" applyNumberFormat="1" applyFont="1" applyFill="1" applyBorder="1" applyAlignment="1" applyProtection="1">
      <alignment horizontal="center" vertical="center" wrapText="1"/>
    </xf>
    <xf numFmtId="164" fontId="5" fillId="0" borderId="19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9" xfId="1" applyNumberFormat="1" applyFont="1" applyFill="1" applyBorder="1" applyAlignment="1" applyProtection="1">
      <alignment horizontal="center" vertical="center" wrapText="1"/>
    </xf>
    <xf numFmtId="164" fontId="6" fillId="0" borderId="24" xfId="1" applyNumberFormat="1" applyFont="1" applyFill="1" applyBorder="1" applyAlignment="1" applyProtection="1">
      <alignment horizontal="center" vertical="center"/>
      <protection locked="0"/>
    </xf>
    <xf numFmtId="164" fontId="6" fillId="0" borderId="14" xfId="1" applyNumberFormat="1" applyFont="1" applyFill="1" applyBorder="1" applyAlignment="1" applyProtection="1">
      <alignment horizontal="center" vertical="center"/>
      <protection locked="0"/>
    </xf>
    <xf numFmtId="164" fontId="5" fillId="0" borderId="8" xfId="1" applyNumberFormat="1" applyFont="1" applyFill="1" applyBorder="1" applyAlignment="1" applyProtection="1">
      <alignment horizontal="center" vertical="center" wrapText="1"/>
    </xf>
    <xf numFmtId="164" fontId="6" fillId="0" borderId="26" xfId="1" applyNumberFormat="1" applyFont="1" applyFill="1" applyBorder="1" applyAlignment="1" applyProtection="1">
      <alignment horizontal="center" vertical="center"/>
      <protection locked="0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44" xfId="1" applyNumberFormat="1" applyFont="1" applyFill="1" applyBorder="1" applyAlignment="1" applyProtection="1">
      <alignment horizontal="center" vertical="center" wrapText="1"/>
    </xf>
    <xf numFmtId="164" fontId="5" fillId="0" borderId="24" xfId="1" applyNumberFormat="1" applyFont="1" applyFill="1" applyBorder="1" applyAlignment="1" applyProtection="1">
      <alignment horizontal="center" vertical="center"/>
      <protection locked="0"/>
    </xf>
    <xf numFmtId="164" fontId="6" fillId="0" borderId="8" xfId="1" applyNumberFormat="1" applyFont="1" applyFill="1" applyBorder="1" applyAlignment="1" applyProtection="1">
      <alignment horizontal="center" vertical="center"/>
      <protection locked="0"/>
    </xf>
    <xf numFmtId="164" fontId="6" fillId="0" borderId="25" xfId="1" applyNumberFormat="1" applyFont="1" applyFill="1" applyBorder="1" applyAlignment="1" applyProtection="1">
      <alignment horizontal="center" vertical="center"/>
      <protection locked="0"/>
    </xf>
    <xf numFmtId="164" fontId="5" fillId="0" borderId="30" xfId="1" applyNumberFormat="1" applyFont="1" applyFill="1" applyBorder="1" applyAlignment="1" applyProtection="1">
      <alignment horizontal="center" vertical="center" wrapText="1"/>
    </xf>
    <xf numFmtId="38" fontId="10" fillId="0" borderId="9" xfId="1" applyNumberFormat="1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/>
      <protection locked="0"/>
    </xf>
    <xf numFmtId="164" fontId="5" fillId="0" borderId="19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right" wrapText="1"/>
      <protection locked="0"/>
    </xf>
    <xf numFmtId="0" fontId="5" fillId="4" borderId="28" xfId="0" applyFont="1" applyFill="1" applyBorder="1" applyAlignment="1" applyProtection="1">
      <alignment horizontal="right" wrapText="1"/>
      <protection locked="0"/>
    </xf>
    <xf numFmtId="0" fontId="5" fillId="4" borderId="29" xfId="0" applyFont="1" applyFill="1" applyBorder="1" applyAlignment="1" applyProtection="1">
      <alignment horizontal="right" wrapText="1"/>
      <protection locked="0"/>
    </xf>
    <xf numFmtId="0" fontId="6" fillId="0" borderId="21" xfId="0" applyFont="1" applyBorder="1" applyAlignment="1" applyProtection="1">
      <alignment horizontal="right" wrapText="1"/>
      <protection locked="0"/>
    </xf>
    <xf numFmtId="0" fontId="6" fillId="0" borderId="22" xfId="0" applyFont="1" applyBorder="1" applyAlignment="1" applyProtection="1">
      <alignment horizontal="right" wrapText="1"/>
      <protection locked="0"/>
    </xf>
    <xf numFmtId="0" fontId="6" fillId="0" borderId="23" xfId="0" applyFont="1" applyBorder="1" applyAlignment="1" applyProtection="1">
      <alignment horizontal="right" wrapText="1"/>
      <protection locked="0"/>
    </xf>
    <xf numFmtId="0" fontId="6" fillId="0" borderId="36" xfId="0" applyFont="1" applyBorder="1" applyAlignment="1" applyProtection="1">
      <alignment horizontal="right" wrapText="1"/>
      <protection locked="0"/>
    </xf>
    <xf numFmtId="0" fontId="6" fillId="0" borderId="37" xfId="0" applyFont="1" applyBorder="1" applyAlignment="1" applyProtection="1">
      <alignment horizontal="right" wrapText="1"/>
      <protection locked="0"/>
    </xf>
    <xf numFmtId="0" fontId="6" fillId="0" borderId="40" xfId="0" applyFont="1" applyBorder="1" applyAlignment="1" applyProtection="1">
      <alignment horizontal="right" wrapText="1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6" fillId="0" borderId="12" xfId="0" applyFont="1" applyBorder="1" applyAlignment="1" applyProtection="1">
      <alignment horizontal="right" wrapText="1"/>
      <protection locked="0"/>
    </xf>
    <xf numFmtId="0" fontId="6" fillId="0" borderId="13" xfId="0" applyFont="1" applyBorder="1" applyAlignment="1" applyProtection="1">
      <alignment horizontal="right" wrapTex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right" wrapText="1"/>
      <protection locked="0"/>
    </xf>
    <xf numFmtId="0" fontId="5" fillId="4" borderId="45" xfId="0" applyFont="1" applyFill="1" applyBorder="1" applyAlignment="1" applyProtection="1">
      <alignment horizontal="right"/>
      <protection locked="0"/>
    </xf>
    <xf numFmtId="0" fontId="5" fillId="4" borderId="42" xfId="0" applyFont="1" applyFill="1" applyBorder="1" applyAlignment="1" applyProtection="1">
      <alignment horizontal="right"/>
      <protection locked="0"/>
    </xf>
    <xf numFmtId="0" fontId="5" fillId="4" borderId="43" xfId="0" applyFont="1" applyFill="1" applyBorder="1" applyAlignment="1" applyProtection="1">
      <alignment horizontal="right"/>
      <protection locked="0"/>
    </xf>
    <xf numFmtId="0" fontId="5" fillId="9" borderId="16" xfId="0" applyFont="1" applyFill="1" applyBorder="1" applyAlignment="1" applyProtection="1">
      <alignment horizontal="right"/>
      <protection locked="0"/>
    </xf>
    <xf numFmtId="0" fontId="5" fillId="9" borderId="17" xfId="0" applyFont="1" applyFill="1" applyBorder="1" applyAlignment="1" applyProtection="1">
      <alignment horizontal="right"/>
      <protection locked="0"/>
    </xf>
    <xf numFmtId="0" fontId="5" fillId="9" borderId="18" xfId="0" applyFont="1" applyFill="1" applyBorder="1" applyAlignment="1" applyProtection="1">
      <alignment horizontal="right"/>
      <protection locked="0"/>
    </xf>
    <xf numFmtId="0" fontId="5" fillId="9" borderId="16" xfId="0" applyFont="1" applyFill="1" applyBorder="1" applyAlignment="1" applyProtection="1">
      <alignment horizontal="right" wrapText="1"/>
      <protection locked="0"/>
    </xf>
    <xf numFmtId="0" fontId="5" fillId="9" borderId="17" xfId="0" applyFont="1" applyFill="1" applyBorder="1" applyAlignment="1" applyProtection="1">
      <alignment horizontal="right" wrapText="1"/>
      <protection locked="0"/>
    </xf>
    <xf numFmtId="0" fontId="5" fillId="9" borderId="18" xfId="0" applyFont="1" applyFill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left" vertical="center"/>
      <protection locked="0"/>
    </xf>
    <xf numFmtId="4" fontId="6" fillId="0" borderId="0" xfId="0" applyNumberFormat="1" applyFont="1" applyAlignment="1" applyProtection="1">
      <alignment horizontal="left" vertical="center"/>
      <protection locked="0"/>
    </xf>
    <xf numFmtId="4" fontId="5" fillId="0" borderId="42" xfId="0" applyNumberFormat="1" applyFont="1" applyBorder="1" applyAlignment="1" applyProtection="1">
      <alignment horizontal="left" vertical="center"/>
      <protection locked="0"/>
    </xf>
    <xf numFmtId="4" fontId="6" fillId="0" borderId="42" xfId="0" applyNumberFormat="1" applyFont="1" applyBorder="1" applyAlignment="1" applyProtection="1">
      <alignment horizontal="left" vertical="center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165" fontId="5" fillId="9" borderId="11" xfId="0" applyNumberFormat="1" applyFont="1" applyFill="1" applyBorder="1" applyAlignment="1" applyProtection="1">
      <alignment horizontal="right"/>
      <protection locked="0"/>
    </xf>
    <xf numFmtId="165" fontId="5" fillId="9" borderId="12" xfId="0" applyNumberFormat="1" applyFont="1" applyFill="1" applyBorder="1" applyAlignment="1" applyProtection="1">
      <alignment horizontal="right"/>
      <protection locked="0"/>
    </xf>
    <xf numFmtId="165" fontId="5" fillId="9" borderId="40" xfId="0" applyNumberFormat="1" applyFont="1" applyFill="1" applyBorder="1" applyAlignment="1" applyProtection="1">
      <alignment horizontal="right"/>
      <protection locked="0"/>
    </xf>
    <xf numFmtId="165" fontId="5" fillId="9" borderId="16" xfId="0" applyNumberFormat="1" applyFont="1" applyFill="1" applyBorder="1" applyAlignment="1" applyProtection="1">
      <alignment horizontal="right"/>
      <protection locked="0"/>
    </xf>
    <xf numFmtId="165" fontId="5" fillId="9" borderId="17" xfId="0" applyNumberFormat="1" applyFont="1" applyFill="1" applyBorder="1" applyAlignment="1" applyProtection="1">
      <alignment horizontal="right"/>
      <protection locked="0"/>
    </xf>
    <xf numFmtId="165" fontId="5" fillId="9" borderId="18" xfId="0" applyNumberFormat="1" applyFont="1" applyFill="1" applyBorder="1" applyAlignment="1" applyProtection="1">
      <alignment horizontal="right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right"/>
      <protection locked="0"/>
    </xf>
    <xf numFmtId="0" fontId="5" fillId="8" borderId="19" xfId="0" applyFont="1" applyFill="1" applyBorder="1" applyAlignment="1" applyProtection="1">
      <alignment horizontal="right"/>
      <protection locked="0"/>
    </xf>
    <xf numFmtId="0" fontId="5" fillId="4" borderId="27" xfId="0" applyFont="1" applyFill="1" applyBorder="1" applyAlignment="1" applyProtection="1">
      <alignment horizontal="right"/>
      <protection locked="0"/>
    </xf>
    <xf numFmtId="0" fontId="5" fillId="4" borderId="28" xfId="0" applyFont="1" applyFill="1" applyBorder="1" applyAlignment="1" applyProtection="1">
      <alignment horizontal="right"/>
      <protection locked="0"/>
    </xf>
    <xf numFmtId="0" fontId="5" fillId="4" borderId="29" xfId="0" applyFont="1" applyFill="1" applyBorder="1" applyAlignment="1" applyProtection="1">
      <alignment horizontal="right"/>
      <protection locked="0"/>
    </xf>
    <xf numFmtId="0" fontId="5" fillId="5" borderId="8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165" fontId="5" fillId="0" borderId="11" xfId="0" applyNumberFormat="1" applyFont="1" applyBorder="1" applyAlignment="1" applyProtection="1">
      <alignment horizontal="right"/>
      <protection locked="0"/>
    </xf>
    <xf numFmtId="165" fontId="5" fillId="0" borderId="12" xfId="0" applyNumberFormat="1" applyFont="1" applyBorder="1" applyAlignment="1" applyProtection="1">
      <alignment horizontal="right"/>
      <protection locked="0"/>
    </xf>
    <xf numFmtId="165" fontId="5" fillId="0" borderId="13" xfId="0" applyNumberFormat="1" applyFont="1" applyBorder="1" applyAlignment="1" applyProtection="1">
      <alignment horizontal="right"/>
      <protection locked="0"/>
    </xf>
    <xf numFmtId="165" fontId="5" fillId="0" borderId="16" xfId="0" applyNumberFormat="1" applyFont="1" applyBorder="1" applyAlignment="1" applyProtection="1">
      <alignment horizontal="right"/>
      <protection locked="0"/>
    </xf>
    <xf numFmtId="165" fontId="5" fillId="0" borderId="17" xfId="0" applyNumberFormat="1" applyFont="1" applyBorder="1" applyAlignment="1" applyProtection="1">
      <alignment horizontal="right"/>
      <protection locked="0"/>
    </xf>
    <xf numFmtId="165" fontId="5" fillId="0" borderId="18" xfId="0" applyNumberFormat="1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 wrapText="1"/>
      <protection locked="0"/>
    </xf>
    <xf numFmtId="0" fontId="5" fillId="0" borderId="17" xfId="0" applyFont="1" applyBorder="1" applyAlignment="1" applyProtection="1">
      <alignment horizontal="right" wrapText="1"/>
      <protection locked="0"/>
    </xf>
    <xf numFmtId="0" fontId="5" fillId="0" borderId="18" xfId="0" applyFont="1" applyBorder="1" applyAlignment="1" applyProtection="1">
      <alignment horizontal="right" wrapText="1"/>
      <protection locked="0"/>
    </xf>
    <xf numFmtId="0" fontId="5" fillId="0" borderId="11" xfId="0" applyFont="1" applyBorder="1" applyAlignment="1" applyProtection="1">
      <alignment horizontal="right" wrapText="1"/>
      <protection locked="0"/>
    </xf>
    <xf numFmtId="0" fontId="5" fillId="0" borderId="12" xfId="0" applyFont="1" applyBorder="1" applyAlignment="1" applyProtection="1">
      <alignment horizontal="right" wrapText="1"/>
      <protection locked="0"/>
    </xf>
    <xf numFmtId="0" fontId="5" fillId="0" borderId="13" xfId="0" applyFont="1" applyBorder="1" applyAlignment="1" applyProtection="1">
      <alignment horizontal="right" wrapText="1"/>
      <protection locked="0"/>
    </xf>
    <xf numFmtId="0" fontId="0" fillId="0" borderId="12" xfId="0" applyBorder="1" applyAlignment="1" applyProtection="1">
      <alignment horizontal="right"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0" fontId="6" fillId="2" borderId="21" xfId="0" applyFont="1" applyFill="1" applyBorder="1" applyAlignment="1" applyProtection="1">
      <alignment horizontal="right"/>
      <protection locked="0"/>
    </xf>
    <xf numFmtId="0" fontId="6" fillId="2" borderId="22" xfId="0" applyFont="1" applyFill="1" applyBorder="1" applyAlignment="1" applyProtection="1">
      <alignment horizontal="right"/>
      <protection locked="0"/>
    </xf>
    <xf numFmtId="0" fontId="6" fillId="2" borderId="23" xfId="0" applyFont="1" applyFill="1" applyBorder="1" applyAlignment="1" applyProtection="1">
      <alignment horizontal="right"/>
      <protection locked="0"/>
    </xf>
    <xf numFmtId="0" fontId="6" fillId="2" borderId="31" xfId="0" applyFont="1" applyFill="1" applyBorder="1" applyAlignment="1" applyProtection="1">
      <alignment horizontal="right" wrapText="1"/>
      <protection locked="0"/>
    </xf>
    <xf numFmtId="0" fontId="6" fillId="2" borderId="32" xfId="0" applyFont="1" applyFill="1" applyBorder="1" applyAlignment="1" applyProtection="1">
      <alignment horizontal="right" wrapText="1"/>
      <protection locked="0"/>
    </xf>
    <xf numFmtId="0" fontId="6" fillId="2" borderId="33" xfId="0" applyFont="1" applyFill="1" applyBorder="1" applyAlignment="1" applyProtection="1">
      <alignment horizontal="right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5" fillId="6" borderId="22" xfId="0" applyFont="1" applyFill="1" applyBorder="1" applyAlignment="1" applyProtection="1">
      <alignment horizontal="right" wrapText="1"/>
      <protection locked="0"/>
    </xf>
    <xf numFmtId="0" fontId="5" fillId="6" borderId="23" xfId="0" applyFont="1" applyFill="1" applyBorder="1" applyAlignment="1" applyProtection="1">
      <alignment horizontal="right" wrapText="1"/>
      <protection locked="0"/>
    </xf>
    <xf numFmtId="0" fontId="5" fillId="5" borderId="13" xfId="0" applyFont="1" applyFill="1" applyBorder="1" applyAlignment="1" applyProtection="1">
      <alignment horizontal="right"/>
      <protection locked="0"/>
    </xf>
    <xf numFmtId="164" fontId="6" fillId="0" borderId="46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9" xfId="1" applyNumberFormat="1" applyFont="1" applyFill="1" applyBorder="1" applyAlignment="1" applyProtection="1">
      <alignment horizontal="center" vertical="center"/>
      <protection locked="0"/>
    </xf>
    <xf numFmtId="164" fontId="6" fillId="0" borderId="47" xfId="1" applyNumberFormat="1" applyFont="1" applyFill="1" applyBorder="1" applyAlignment="1" applyProtection="1">
      <alignment horizontal="center" vertical="center"/>
      <protection locked="0"/>
    </xf>
    <xf numFmtId="4" fontId="5" fillId="0" borderId="42" xfId="0" applyNumberFormat="1" applyFont="1" applyBorder="1" applyAlignment="1" applyProtection="1">
      <alignment horizontal="center" vertical="center" wrapText="1"/>
      <protection locked="0"/>
    </xf>
    <xf numFmtId="4" fontId="5" fillId="0" borderId="43" xfId="0" applyNumberFormat="1" applyFont="1" applyBorder="1" applyAlignment="1" applyProtection="1">
      <alignment horizontal="center" vertical="center" wrapText="1"/>
      <protection locked="0"/>
    </xf>
  </cellXfs>
  <cellStyles count="9">
    <cellStyle name="Comma" xfId="1" builtinId="3"/>
    <cellStyle name="Normal" xfId="0" builtinId="0"/>
    <cellStyle name="Percent" xfId="2" builtinId="5"/>
    <cellStyle name="PPDuplicateRow" xfId="6" xr:uid="{99F4AA26-E696-43DF-9EC0-A01F98266706}"/>
    <cellStyle name="PPHeaderColumn" xfId="4" xr:uid="{6837F462-5FA2-4EE1-9E2F-BBCB2F4068A6}"/>
    <cellStyle name="PPHeaderRequired" xfId="5" xr:uid="{E99F22C3-9568-4B54-9C28-E92C42CA0E38}"/>
    <cellStyle name="PPHeaderTop" xfId="3" xr:uid="{6D259710-E3C7-4CC6-AF52-2EFD87A93B2C}"/>
    <cellStyle name="PPInvalidValue" xfId="7" xr:uid="{97C16796-A1E3-41A4-89CE-C02EC15AB61B}"/>
    <cellStyle name="PPMissingValue" xfId="8" xr:uid="{9C582BD9-4B9C-47CF-AAAB-960354DA1221}"/>
  </cellStyles>
  <dxfs count="0"/>
  <tableStyles count="0" defaultTableStyle="TableStyleMedium2" defaultPivotStyle="PivotStyleLight16"/>
  <colors>
    <mruColors>
      <color rgb="FF96F4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zoomScale="90" zoomScaleNormal="90" workbookViewId="0">
      <pane xSplit="4" ySplit="3" topLeftCell="E4" activePane="bottomRight" state="frozen"/>
      <selection activeCell="E5" sqref="E5"/>
      <selection pane="topRight" activeCell="E5" sqref="E5"/>
      <selection pane="bottomLeft" activeCell="E5" sqref="E5"/>
      <selection pane="bottomRight" activeCell="N49" sqref="N49"/>
    </sheetView>
  </sheetViews>
  <sheetFormatPr defaultColWidth="9.109375" defaultRowHeight="14.4" x14ac:dyDescent="0.3"/>
  <cols>
    <col min="1" max="1" width="18.88671875" style="2" customWidth="1"/>
    <col min="2" max="2" width="28.5546875" style="2" customWidth="1"/>
    <col min="3" max="4" width="9.109375" style="2"/>
    <col min="5" max="6" width="10.44140625" style="2" customWidth="1"/>
    <col min="7" max="7" width="10.33203125" style="2" customWidth="1"/>
    <col min="8" max="10" width="10.6640625" style="2" customWidth="1"/>
    <col min="11" max="11" width="10.109375" style="2" customWidth="1"/>
    <col min="12" max="16384" width="9.109375" style="2"/>
  </cols>
  <sheetData>
    <row r="1" spans="1:12" ht="15" thickBot="1" x14ac:dyDescent="0.35">
      <c r="A1" s="179" t="s">
        <v>90</v>
      </c>
      <c r="B1" s="179"/>
      <c r="C1" s="179"/>
      <c r="D1" s="179"/>
      <c r="E1" s="180" t="s">
        <v>92</v>
      </c>
      <c r="F1" s="181"/>
      <c r="G1" s="181"/>
      <c r="H1" s="181"/>
      <c r="I1" s="151"/>
      <c r="J1" s="151"/>
      <c r="K1" s="119"/>
    </row>
    <row r="2" spans="1:12" ht="42.75" customHeight="1" thickBot="1" x14ac:dyDescent="0.35">
      <c r="A2" s="3"/>
      <c r="B2" s="4"/>
      <c r="C2" s="4"/>
      <c r="D2" s="4"/>
      <c r="E2" s="234" t="s">
        <v>116</v>
      </c>
      <c r="F2" s="234"/>
      <c r="G2" s="234"/>
      <c r="H2" s="234"/>
      <c r="I2" s="234"/>
      <c r="J2" s="235"/>
      <c r="K2" s="5" t="s">
        <v>115</v>
      </c>
    </row>
    <row r="3" spans="1:12" ht="39" customHeight="1" x14ac:dyDescent="0.3">
      <c r="A3" s="152" t="s">
        <v>7</v>
      </c>
      <c r="B3" s="8" t="s">
        <v>94</v>
      </c>
      <c r="C3" s="128" t="s">
        <v>9</v>
      </c>
      <c r="D3" s="10" t="s">
        <v>93</v>
      </c>
      <c r="E3" s="129">
        <v>45283</v>
      </c>
      <c r="F3" s="129">
        <v>45375</v>
      </c>
      <c r="G3" s="129">
        <v>45444</v>
      </c>
      <c r="H3" s="129">
        <v>45536</v>
      </c>
      <c r="I3" s="129">
        <v>45627</v>
      </c>
      <c r="J3" s="129">
        <v>45717</v>
      </c>
      <c r="K3" s="129" t="s">
        <v>111</v>
      </c>
    </row>
    <row r="4" spans="1:12" x14ac:dyDescent="0.3">
      <c r="A4" s="184"/>
      <c r="B4" s="123"/>
      <c r="C4" s="17"/>
      <c r="D4" s="89"/>
      <c r="E4" s="132"/>
      <c r="F4" s="132"/>
      <c r="G4" s="132"/>
      <c r="H4" s="132"/>
      <c r="I4" s="132"/>
      <c r="J4" s="132"/>
      <c r="K4" s="133"/>
      <c r="L4" s="20"/>
    </row>
    <row r="5" spans="1:12" x14ac:dyDescent="0.3">
      <c r="A5" s="184"/>
      <c r="B5" s="123"/>
      <c r="C5" s="17"/>
      <c r="D5" s="89"/>
      <c r="E5" s="132"/>
      <c r="F5" s="132"/>
      <c r="G5" s="132"/>
      <c r="H5" s="132"/>
      <c r="I5" s="132"/>
      <c r="J5" s="132"/>
      <c r="K5" s="133"/>
      <c r="L5" s="20"/>
    </row>
    <row r="6" spans="1:12" x14ac:dyDescent="0.3">
      <c r="A6" s="184"/>
      <c r="B6" s="123"/>
      <c r="C6" s="17"/>
      <c r="D6" s="89"/>
      <c r="E6" s="132"/>
      <c r="F6" s="132"/>
      <c r="G6" s="132"/>
      <c r="H6" s="132"/>
      <c r="I6" s="132"/>
      <c r="J6" s="132"/>
      <c r="K6" s="133"/>
      <c r="L6" s="20"/>
    </row>
    <row r="7" spans="1:12" x14ac:dyDescent="0.3">
      <c r="A7" s="184"/>
      <c r="B7" s="123"/>
      <c r="C7" s="17"/>
      <c r="D7" s="89"/>
      <c r="E7" s="132"/>
      <c r="F7" s="132"/>
      <c r="G7" s="132"/>
      <c r="H7" s="132"/>
      <c r="I7" s="132"/>
      <c r="J7" s="132"/>
      <c r="K7" s="133"/>
      <c r="L7" s="20"/>
    </row>
    <row r="8" spans="1:12" x14ac:dyDescent="0.3">
      <c r="A8" s="184"/>
      <c r="B8" s="123"/>
      <c r="C8" s="17"/>
      <c r="D8" s="89"/>
      <c r="E8" s="132"/>
      <c r="F8" s="132"/>
      <c r="G8" s="132"/>
      <c r="H8" s="132"/>
      <c r="I8" s="132"/>
      <c r="J8" s="132"/>
      <c r="K8" s="133"/>
      <c r="L8" s="20"/>
    </row>
    <row r="9" spans="1:12" x14ac:dyDescent="0.3">
      <c r="A9" s="184"/>
      <c r="B9" s="123"/>
      <c r="C9" s="17"/>
      <c r="D9" s="89"/>
      <c r="E9" s="132"/>
      <c r="F9" s="132"/>
      <c r="G9" s="132"/>
      <c r="H9" s="132"/>
      <c r="I9" s="132"/>
      <c r="J9" s="132"/>
      <c r="K9" s="133"/>
      <c r="L9" s="20"/>
    </row>
    <row r="10" spans="1:12" x14ac:dyDescent="0.3">
      <c r="A10" s="184"/>
      <c r="B10" s="123"/>
      <c r="C10" s="17"/>
      <c r="D10" s="89"/>
      <c r="E10" s="132"/>
      <c r="F10" s="132"/>
      <c r="G10" s="132"/>
      <c r="H10" s="132"/>
      <c r="I10" s="132"/>
      <c r="J10" s="132"/>
      <c r="K10" s="133"/>
      <c r="L10" s="20"/>
    </row>
    <row r="11" spans="1:12" x14ac:dyDescent="0.3">
      <c r="A11" s="184"/>
      <c r="B11" s="123"/>
      <c r="C11" s="17"/>
      <c r="D11" s="89"/>
      <c r="E11" s="132"/>
      <c r="F11" s="132"/>
      <c r="G11" s="132"/>
      <c r="H11" s="132"/>
      <c r="I11" s="132"/>
      <c r="J11" s="132"/>
      <c r="K11" s="133"/>
      <c r="L11" s="20"/>
    </row>
    <row r="12" spans="1:12" x14ac:dyDescent="0.3">
      <c r="A12" s="184"/>
      <c r="B12" s="123"/>
      <c r="C12" s="17"/>
      <c r="D12" s="89"/>
      <c r="E12" s="132"/>
      <c r="F12" s="132"/>
      <c r="G12" s="132"/>
      <c r="H12" s="132"/>
      <c r="I12" s="132"/>
      <c r="J12" s="132"/>
      <c r="K12" s="133"/>
      <c r="L12" s="20"/>
    </row>
    <row r="13" spans="1:12" x14ac:dyDescent="0.3">
      <c r="A13" s="184"/>
      <c r="B13" s="123"/>
      <c r="C13" s="17"/>
      <c r="D13" s="89"/>
      <c r="E13" s="132"/>
      <c r="F13" s="132"/>
      <c r="G13" s="132"/>
      <c r="H13" s="132"/>
      <c r="I13" s="132"/>
      <c r="J13" s="132"/>
      <c r="K13" s="133"/>
      <c r="L13" s="20"/>
    </row>
    <row r="14" spans="1:12" x14ac:dyDescent="0.3">
      <c r="A14" s="184"/>
      <c r="B14" s="123"/>
      <c r="C14" s="17"/>
      <c r="D14" s="89"/>
      <c r="E14" s="132"/>
      <c r="F14" s="132"/>
      <c r="G14" s="132"/>
      <c r="H14" s="132"/>
      <c r="I14" s="132"/>
      <c r="J14" s="132"/>
      <c r="K14" s="133"/>
      <c r="L14" s="20"/>
    </row>
    <row r="15" spans="1:12" x14ac:dyDescent="0.3">
      <c r="A15" s="184"/>
      <c r="B15" s="123"/>
      <c r="C15" s="17"/>
      <c r="D15" s="89"/>
      <c r="E15" s="132"/>
      <c r="F15" s="132"/>
      <c r="G15" s="132"/>
      <c r="H15" s="132"/>
      <c r="I15" s="132"/>
      <c r="J15" s="132"/>
      <c r="K15" s="133"/>
      <c r="L15" s="20"/>
    </row>
    <row r="16" spans="1:12" x14ac:dyDescent="0.3">
      <c r="A16" s="184"/>
      <c r="B16" s="123"/>
      <c r="C16" s="17"/>
      <c r="D16" s="89"/>
      <c r="E16" s="132"/>
      <c r="F16" s="132"/>
      <c r="G16" s="132"/>
      <c r="H16" s="132"/>
      <c r="I16" s="132"/>
      <c r="J16" s="132"/>
      <c r="K16" s="133"/>
      <c r="L16" s="20"/>
    </row>
    <row r="17" spans="1:12" x14ac:dyDescent="0.3">
      <c r="A17" s="184"/>
      <c r="B17" s="123"/>
      <c r="C17" s="17"/>
      <c r="D17" s="89"/>
      <c r="E17" s="132"/>
      <c r="F17" s="132"/>
      <c r="G17" s="132"/>
      <c r="H17" s="132"/>
      <c r="I17" s="132"/>
      <c r="J17" s="132"/>
      <c r="K17" s="133"/>
      <c r="L17" s="20"/>
    </row>
    <row r="18" spans="1:12" x14ac:dyDescent="0.3">
      <c r="A18" s="184"/>
      <c r="B18" s="185" t="s">
        <v>105</v>
      </c>
      <c r="C18" s="186"/>
      <c r="D18" s="187"/>
      <c r="E18" s="134">
        <f>SUM(E4:E17)</f>
        <v>0</v>
      </c>
      <c r="F18" s="134">
        <f t="shared" ref="F18:J18" si="0">SUM(F4:F17)</f>
        <v>0</v>
      </c>
      <c r="G18" s="134">
        <f t="shared" si="0"/>
        <v>0</v>
      </c>
      <c r="H18" s="134">
        <f t="shared" si="0"/>
        <v>0</v>
      </c>
      <c r="I18" s="134">
        <f t="shared" si="0"/>
        <v>0</v>
      </c>
      <c r="J18" s="134">
        <f t="shared" si="0"/>
        <v>0</v>
      </c>
      <c r="K18" s="135">
        <f t="shared" ref="K18:K53" si="1">SUM(E18,F18,G18,H18)</f>
        <v>0</v>
      </c>
      <c r="L18" s="20"/>
    </row>
    <row r="19" spans="1:12" ht="15" thickBot="1" x14ac:dyDescent="0.35">
      <c r="A19" s="184"/>
      <c r="B19" s="188" t="s">
        <v>106</v>
      </c>
      <c r="C19" s="189"/>
      <c r="D19" s="190"/>
      <c r="E19" s="136"/>
      <c r="F19" s="136"/>
      <c r="G19" s="136"/>
      <c r="H19" s="136"/>
      <c r="I19" s="136"/>
      <c r="J19" s="136"/>
      <c r="K19" s="137">
        <f t="shared" si="1"/>
        <v>0</v>
      </c>
      <c r="L19" s="20"/>
    </row>
    <row r="20" spans="1:12" ht="15" customHeight="1" x14ac:dyDescent="0.3">
      <c r="A20" s="152" t="s">
        <v>12</v>
      </c>
      <c r="B20" s="157" t="s">
        <v>13</v>
      </c>
      <c r="C20" s="158"/>
      <c r="D20" s="159"/>
      <c r="E20" s="138"/>
      <c r="F20" s="138"/>
      <c r="G20" s="138"/>
      <c r="H20" s="138"/>
      <c r="I20" s="142"/>
      <c r="J20" s="142"/>
      <c r="K20" s="135">
        <f t="shared" si="1"/>
        <v>0</v>
      </c>
      <c r="L20" s="20"/>
    </row>
    <row r="21" spans="1:12" ht="15" customHeight="1" x14ac:dyDescent="0.3">
      <c r="A21" s="153"/>
      <c r="B21" s="163" t="s">
        <v>14</v>
      </c>
      <c r="C21" s="164"/>
      <c r="D21" s="165"/>
      <c r="E21" s="139"/>
      <c r="F21" s="139"/>
      <c r="G21" s="139"/>
      <c r="H21" s="139"/>
      <c r="I21" s="139"/>
      <c r="J21" s="139"/>
      <c r="K21" s="140">
        <f t="shared" si="1"/>
        <v>0</v>
      </c>
      <c r="L21" s="20"/>
    </row>
    <row r="22" spans="1:12" x14ac:dyDescent="0.3">
      <c r="A22" s="153"/>
      <c r="B22" s="166" t="s">
        <v>101</v>
      </c>
      <c r="C22" s="167"/>
      <c r="D22" s="168"/>
      <c r="E22" s="141"/>
      <c r="F22" s="141"/>
      <c r="G22" s="141"/>
      <c r="H22" s="141"/>
      <c r="I22" s="141"/>
      <c r="J22" s="141"/>
      <c r="K22" s="140">
        <f t="shared" si="1"/>
        <v>0</v>
      </c>
      <c r="L22" s="20"/>
    </row>
    <row r="23" spans="1:12" x14ac:dyDescent="0.3">
      <c r="A23" s="153"/>
      <c r="B23" s="166"/>
      <c r="C23" s="167"/>
      <c r="D23" s="168"/>
      <c r="E23" s="141"/>
      <c r="F23" s="141"/>
      <c r="G23" s="141"/>
      <c r="H23" s="141"/>
      <c r="I23" s="141"/>
      <c r="J23" s="141"/>
      <c r="K23" s="140">
        <f t="shared" si="1"/>
        <v>0</v>
      </c>
      <c r="L23" s="20"/>
    </row>
    <row r="24" spans="1:12" ht="15" thickBot="1" x14ac:dyDescent="0.35">
      <c r="A24" s="153"/>
      <c r="B24" s="173" t="s">
        <v>104</v>
      </c>
      <c r="C24" s="174"/>
      <c r="D24" s="175"/>
      <c r="E24" s="120">
        <f t="shared" ref="E24:J24" si="2">SUM(E20:E23)</f>
        <v>0</v>
      </c>
      <c r="F24" s="120">
        <f t="shared" si="2"/>
        <v>0</v>
      </c>
      <c r="G24" s="120">
        <f t="shared" si="2"/>
        <v>0</v>
      </c>
      <c r="H24" s="120">
        <f t="shared" si="2"/>
        <v>0</v>
      </c>
      <c r="I24" s="120">
        <f t="shared" si="2"/>
        <v>0</v>
      </c>
      <c r="J24" s="120">
        <f t="shared" si="2"/>
        <v>0</v>
      </c>
      <c r="K24" s="150">
        <f t="shared" si="1"/>
        <v>0</v>
      </c>
      <c r="L24" s="20"/>
    </row>
    <row r="25" spans="1:12" x14ac:dyDescent="0.3">
      <c r="A25" s="152" t="s">
        <v>17</v>
      </c>
      <c r="B25" s="157" t="s">
        <v>18</v>
      </c>
      <c r="C25" s="158"/>
      <c r="D25" s="159"/>
      <c r="E25" s="138"/>
      <c r="F25" s="138"/>
      <c r="G25" s="138"/>
      <c r="H25" s="138"/>
      <c r="I25" s="142"/>
      <c r="J25" s="142"/>
      <c r="K25" s="135">
        <f t="shared" si="1"/>
        <v>0</v>
      </c>
      <c r="L25" s="20"/>
    </row>
    <row r="26" spans="1:12" ht="15" customHeight="1" x14ac:dyDescent="0.3">
      <c r="A26" s="153"/>
      <c r="B26" s="163" t="s">
        <v>52</v>
      </c>
      <c r="C26" s="164"/>
      <c r="D26" s="165"/>
      <c r="E26" s="139"/>
      <c r="F26" s="139"/>
      <c r="G26" s="139"/>
      <c r="H26" s="139"/>
      <c r="I26" s="142"/>
      <c r="J26" s="142"/>
      <c r="K26" s="135">
        <f t="shared" si="1"/>
        <v>0</v>
      </c>
      <c r="L26" s="20"/>
    </row>
    <row r="27" spans="1:12" ht="15" customHeight="1" x14ac:dyDescent="0.3">
      <c r="A27" s="153"/>
      <c r="B27" s="163" t="s">
        <v>101</v>
      </c>
      <c r="C27" s="164"/>
      <c r="D27" s="165"/>
      <c r="E27" s="139"/>
      <c r="F27" s="139"/>
      <c r="G27" s="139"/>
      <c r="H27" s="139"/>
      <c r="I27" s="142"/>
      <c r="J27" s="142"/>
      <c r="K27" s="135">
        <f t="shared" si="1"/>
        <v>0</v>
      </c>
      <c r="L27" s="20"/>
    </row>
    <row r="28" spans="1:12" ht="15" customHeight="1" x14ac:dyDescent="0.3">
      <c r="A28" s="153"/>
      <c r="B28" s="163"/>
      <c r="C28" s="164"/>
      <c r="D28" s="165"/>
      <c r="E28" s="141"/>
      <c r="F28" s="141"/>
      <c r="G28" s="141"/>
      <c r="H28" s="141"/>
      <c r="I28" s="230"/>
      <c r="J28" s="230"/>
      <c r="K28" s="135">
        <f t="shared" si="1"/>
        <v>0</v>
      </c>
      <c r="L28" s="20"/>
    </row>
    <row r="29" spans="1:12" ht="15" thickBot="1" x14ac:dyDescent="0.35">
      <c r="A29" s="153"/>
      <c r="B29" s="176" t="s">
        <v>107</v>
      </c>
      <c r="C29" s="177"/>
      <c r="D29" s="178"/>
      <c r="E29" s="120">
        <f t="shared" ref="E29:J29" si="3">SUM(E25:E28)</f>
        <v>0</v>
      </c>
      <c r="F29" s="120">
        <f t="shared" si="3"/>
        <v>0</v>
      </c>
      <c r="G29" s="120">
        <f t="shared" si="3"/>
        <v>0</v>
      </c>
      <c r="H29" s="120">
        <f t="shared" si="3"/>
        <v>0</v>
      </c>
      <c r="I29" s="120">
        <f t="shared" si="3"/>
        <v>0</v>
      </c>
      <c r="J29" s="120">
        <f t="shared" si="3"/>
        <v>0</v>
      </c>
      <c r="K29" s="150">
        <f t="shared" si="1"/>
        <v>0</v>
      </c>
      <c r="L29" s="20"/>
    </row>
    <row r="30" spans="1:12" ht="15" customHeight="1" x14ac:dyDescent="0.3">
      <c r="A30" s="153" t="s">
        <v>21</v>
      </c>
      <c r="B30" s="157" t="s">
        <v>22</v>
      </c>
      <c r="C30" s="158"/>
      <c r="D30" s="159"/>
      <c r="E30" s="142"/>
      <c r="F30" s="142"/>
      <c r="G30" s="142"/>
      <c r="H30" s="142"/>
      <c r="I30" s="142"/>
      <c r="J30" s="142"/>
      <c r="K30" s="135">
        <f t="shared" si="1"/>
        <v>0</v>
      </c>
      <c r="L30" s="20"/>
    </row>
    <row r="31" spans="1:12" ht="15" customHeight="1" x14ac:dyDescent="0.3">
      <c r="A31" s="153"/>
      <c r="B31" s="163" t="s">
        <v>103</v>
      </c>
      <c r="C31" s="164"/>
      <c r="D31" s="165"/>
      <c r="E31" s="139"/>
      <c r="F31" s="139"/>
      <c r="G31" s="139"/>
      <c r="H31" s="139"/>
      <c r="I31" s="142"/>
      <c r="J31" s="142"/>
      <c r="K31" s="135">
        <f t="shared" si="1"/>
        <v>0</v>
      </c>
      <c r="L31" s="20"/>
    </row>
    <row r="32" spans="1:12" ht="15" customHeight="1" x14ac:dyDescent="0.3">
      <c r="A32" s="153"/>
      <c r="B32" s="163" t="s">
        <v>59</v>
      </c>
      <c r="C32" s="164"/>
      <c r="D32" s="165"/>
      <c r="E32" s="139"/>
      <c r="F32" s="139"/>
      <c r="G32" s="139"/>
      <c r="H32" s="139"/>
      <c r="I32" s="142"/>
      <c r="J32" s="142"/>
      <c r="K32" s="135">
        <f t="shared" si="1"/>
        <v>0</v>
      </c>
      <c r="L32" s="20"/>
    </row>
    <row r="33" spans="1:12" ht="15" customHeight="1" x14ac:dyDescent="0.3">
      <c r="A33" s="153"/>
      <c r="B33" s="163" t="s">
        <v>25</v>
      </c>
      <c r="C33" s="164"/>
      <c r="D33" s="165"/>
      <c r="E33" s="139"/>
      <c r="F33" s="139"/>
      <c r="G33" s="139"/>
      <c r="H33" s="139"/>
      <c r="I33" s="142"/>
      <c r="J33" s="142"/>
      <c r="K33" s="135">
        <f t="shared" si="1"/>
        <v>0</v>
      </c>
      <c r="L33" s="20"/>
    </row>
    <row r="34" spans="1:12" ht="15" customHeight="1" x14ac:dyDescent="0.3">
      <c r="A34" s="153"/>
      <c r="B34" s="163" t="s">
        <v>89</v>
      </c>
      <c r="C34" s="164"/>
      <c r="D34" s="165"/>
      <c r="E34" s="139"/>
      <c r="F34" s="139"/>
      <c r="G34" s="139"/>
      <c r="H34" s="139"/>
      <c r="I34" s="142"/>
      <c r="J34" s="142"/>
      <c r="K34" s="135">
        <f t="shared" si="1"/>
        <v>0</v>
      </c>
      <c r="L34" s="20"/>
    </row>
    <row r="35" spans="1:12" ht="15" customHeight="1" x14ac:dyDescent="0.3">
      <c r="A35" s="153"/>
      <c r="B35" s="163" t="s">
        <v>51</v>
      </c>
      <c r="C35" s="164"/>
      <c r="D35" s="165"/>
      <c r="E35" s="139"/>
      <c r="F35" s="139"/>
      <c r="G35" s="139"/>
      <c r="H35" s="139"/>
      <c r="I35" s="142"/>
      <c r="J35" s="142"/>
      <c r="K35" s="135">
        <f t="shared" si="1"/>
        <v>0</v>
      </c>
      <c r="L35" s="20"/>
    </row>
    <row r="36" spans="1:12" x14ac:dyDescent="0.3">
      <c r="A36" s="153"/>
      <c r="B36" s="163" t="s">
        <v>27</v>
      </c>
      <c r="C36" s="164"/>
      <c r="D36" s="165"/>
      <c r="E36" s="139"/>
      <c r="F36" s="139"/>
      <c r="G36" s="139"/>
      <c r="H36" s="139"/>
      <c r="I36" s="142"/>
      <c r="J36" s="142"/>
      <c r="K36" s="135">
        <f t="shared" si="1"/>
        <v>0</v>
      </c>
      <c r="L36" s="20"/>
    </row>
    <row r="37" spans="1:12" ht="15" customHeight="1" x14ac:dyDescent="0.3">
      <c r="A37" s="153"/>
      <c r="B37" s="163" t="s">
        <v>28</v>
      </c>
      <c r="C37" s="164"/>
      <c r="D37" s="165"/>
      <c r="E37" s="139"/>
      <c r="F37" s="139"/>
      <c r="G37" s="139"/>
      <c r="H37" s="139"/>
      <c r="I37" s="142"/>
      <c r="J37" s="142"/>
      <c r="K37" s="135">
        <f t="shared" si="1"/>
        <v>0</v>
      </c>
      <c r="L37" s="20"/>
    </row>
    <row r="38" spans="1:12" ht="15" customHeight="1" x14ac:dyDescent="0.3">
      <c r="A38" s="153"/>
      <c r="B38" s="163" t="s">
        <v>101</v>
      </c>
      <c r="C38" s="164"/>
      <c r="D38" s="165"/>
      <c r="E38" s="139"/>
      <c r="F38" s="139"/>
      <c r="G38" s="139"/>
      <c r="H38" s="139"/>
      <c r="I38" s="142"/>
      <c r="J38" s="142"/>
      <c r="K38" s="135">
        <f t="shared" si="1"/>
        <v>0</v>
      </c>
      <c r="L38" s="20"/>
    </row>
    <row r="39" spans="1:12" ht="15" customHeight="1" x14ac:dyDescent="0.3">
      <c r="A39" s="153"/>
      <c r="B39" s="163"/>
      <c r="C39" s="164"/>
      <c r="D39" s="165"/>
      <c r="E39" s="141"/>
      <c r="F39" s="141"/>
      <c r="G39" s="141"/>
      <c r="H39" s="141"/>
      <c r="I39" s="230"/>
      <c r="J39" s="230"/>
      <c r="K39" s="135">
        <f t="shared" si="1"/>
        <v>0</v>
      </c>
      <c r="L39" s="20"/>
    </row>
    <row r="40" spans="1:12" ht="15.75" customHeight="1" thickBot="1" x14ac:dyDescent="0.35">
      <c r="A40" s="153"/>
      <c r="B40" s="176" t="s">
        <v>108</v>
      </c>
      <c r="C40" s="177"/>
      <c r="D40" s="178"/>
      <c r="E40" s="120">
        <f t="shared" ref="E40:J40" si="4">SUM(E30:E39)</f>
        <v>0</v>
      </c>
      <c r="F40" s="120">
        <f t="shared" si="4"/>
        <v>0</v>
      </c>
      <c r="G40" s="120">
        <f t="shared" si="4"/>
        <v>0</v>
      </c>
      <c r="H40" s="120">
        <f t="shared" si="4"/>
        <v>0</v>
      </c>
      <c r="I40" s="120">
        <f t="shared" si="4"/>
        <v>0</v>
      </c>
      <c r="J40" s="120">
        <f t="shared" si="4"/>
        <v>0</v>
      </c>
      <c r="K40" s="150">
        <f t="shared" si="1"/>
        <v>0</v>
      </c>
      <c r="L40" s="20"/>
    </row>
    <row r="41" spans="1:12" ht="15" customHeight="1" x14ac:dyDescent="0.3">
      <c r="A41" s="152" t="s">
        <v>31</v>
      </c>
      <c r="B41" s="160" t="s">
        <v>102</v>
      </c>
      <c r="C41" s="161"/>
      <c r="D41" s="162"/>
      <c r="E41" s="142"/>
      <c r="F41" s="142"/>
      <c r="G41" s="142"/>
      <c r="H41" s="142"/>
      <c r="I41" s="142"/>
      <c r="J41" s="142"/>
      <c r="K41" s="135">
        <f t="shared" si="1"/>
        <v>0</v>
      </c>
      <c r="L41" s="20"/>
    </row>
    <row r="42" spans="1:12" ht="15" customHeight="1" x14ac:dyDescent="0.3">
      <c r="A42" s="153"/>
      <c r="B42" s="163" t="s">
        <v>32</v>
      </c>
      <c r="C42" s="164"/>
      <c r="D42" s="165"/>
      <c r="E42" s="139"/>
      <c r="F42" s="139"/>
      <c r="G42" s="139"/>
      <c r="H42" s="139"/>
      <c r="I42" s="142"/>
      <c r="J42" s="142"/>
      <c r="K42" s="135">
        <f t="shared" si="1"/>
        <v>0</v>
      </c>
      <c r="L42" s="20"/>
    </row>
    <row r="43" spans="1:12" ht="15" customHeight="1" x14ac:dyDescent="0.3">
      <c r="A43" s="153"/>
      <c r="B43" s="163" t="s">
        <v>46</v>
      </c>
      <c r="C43" s="164"/>
      <c r="D43" s="165"/>
      <c r="E43" s="139"/>
      <c r="F43" s="139"/>
      <c r="G43" s="139"/>
      <c r="H43" s="139"/>
      <c r="I43" s="142"/>
      <c r="J43" s="142"/>
      <c r="K43" s="135">
        <f t="shared" si="1"/>
        <v>0</v>
      </c>
      <c r="L43" s="20"/>
    </row>
    <row r="44" spans="1:12" ht="15" customHeight="1" thickBot="1" x14ac:dyDescent="0.35">
      <c r="A44" s="153"/>
      <c r="B44" s="176" t="s">
        <v>109</v>
      </c>
      <c r="C44" s="177"/>
      <c r="D44" s="178"/>
      <c r="E44" s="121">
        <f t="shared" ref="E44:J44" si="5">SUM(E41:E43)</f>
        <v>0</v>
      </c>
      <c r="F44" s="121">
        <f t="shared" si="5"/>
        <v>0</v>
      </c>
      <c r="G44" s="121">
        <f t="shared" si="5"/>
        <v>0</v>
      </c>
      <c r="H44" s="121">
        <f t="shared" si="5"/>
        <v>0</v>
      </c>
      <c r="I44" s="121">
        <f t="shared" si="5"/>
        <v>0</v>
      </c>
      <c r="J44" s="121">
        <f t="shared" si="5"/>
        <v>0</v>
      </c>
      <c r="K44" s="150">
        <f t="shared" si="1"/>
        <v>0</v>
      </c>
      <c r="L44" s="20"/>
    </row>
    <row r="45" spans="1:12" ht="45" customHeight="1" thickBot="1" x14ac:dyDescent="0.35">
      <c r="A45" s="131" t="s">
        <v>98</v>
      </c>
      <c r="B45" s="154" t="s">
        <v>100</v>
      </c>
      <c r="C45" s="155"/>
      <c r="D45" s="156"/>
      <c r="E45" s="126">
        <f>SUM(E44,E40,E29,E24,E19,E18)</f>
        <v>0</v>
      </c>
      <c r="F45" s="126">
        <f>SUM(F44,F40,F29,F24,F19,F18)</f>
        <v>0</v>
      </c>
      <c r="G45" s="126">
        <f>SUM(G44,G40,G29,G24,G19,G18)</f>
        <v>0</v>
      </c>
      <c r="H45" s="126">
        <f>SUM(H44,H40,H29,H24,H19,H18)</f>
        <v>0</v>
      </c>
      <c r="I45" s="126">
        <f t="shared" ref="I45:J45" si="6">SUM(I44,I40,I29,I24,I19,I18)</f>
        <v>0</v>
      </c>
      <c r="J45" s="126">
        <f t="shared" si="6"/>
        <v>0</v>
      </c>
      <c r="K45" s="143">
        <f t="shared" si="1"/>
        <v>0</v>
      </c>
      <c r="L45" s="20"/>
    </row>
    <row r="46" spans="1:12" s="60" customFormat="1" ht="15" customHeight="1" x14ac:dyDescent="0.3">
      <c r="A46" s="152" t="s">
        <v>35</v>
      </c>
      <c r="B46" s="163" t="s">
        <v>88</v>
      </c>
      <c r="C46" s="164"/>
      <c r="D46" s="165"/>
      <c r="E46" s="144"/>
      <c r="F46" s="144"/>
      <c r="G46" s="144"/>
      <c r="H46" s="144"/>
      <c r="I46" s="231"/>
      <c r="J46" s="231"/>
      <c r="K46" s="135">
        <f t="shared" si="1"/>
        <v>0</v>
      </c>
      <c r="L46" s="59"/>
    </row>
    <row r="47" spans="1:12" ht="15" customHeight="1" x14ac:dyDescent="0.3">
      <c r="A47" s="153"/>
      <c r="B47" s="163" t="s">
        <v>101</v>
      </c>
      <c r="C47" s="164"/>
      <c r="D47" s="165"/>
      <c r="E47" s="145"/>
      <c r="F47" s="145"/>
      <c r="G47" s="145"/>
      <c r="H47" s="145"/>
      <c r="I47" s="232"/>
      <c r="J47" s="232"/>
      <c r="K47" s="135">
        <f t="shared" si="1"/>
        <v>0</v>
      </c>
      <c r="L47" s="20"/>
    </row>
    <row r="48" spans="1:12" ht="15" customHeight="1" x14ac:dyDescent="0.3">
      <c r="A48" s="153"/>
      <c r="B48" s="163"/>
      <c r="C48" s="164"/>
      <c r="D48" s="165"/>
      <c r="E48" s="146"/>
      <c r="F48" s="146"/>
      <c r="G48" s="146"/>
      <c r="H48" s="146"/>
      <c r="I48" s="233"/>
      <c r="J48" s="233"/>
      <c r="K48" s="135">
        <f t="shared" si="1"/>
        <v>0</v>
      </c>
      <c r="L48" s="20"/>
    </row>
    <row r="49" spans="1:12" ht="15" customHeight="1" x14ac:dyDescent="0.3">
      <c r="A49" s="184"/>
      <c r="B49" s="169"/>
      <c r="C49" s="169"/>
      <c r="D49" s="169"/>
      <c r="E49" s="145"/>
      <c r="F49" s="145"/>
      <c r="G49" s="145"/>
      <c r="H49" s="145"/>
      <c r="I49" s="232"/>
      <c r="J49" s="232"/>
      <c r="K49" s="135">
        <f t="shared" si="1"/>
        <v>0</v>
      </c>
      <c r="L49" s="20"/>
    </row>
    <row r="50" spans="1:12" ht="15" customHeight="1" thickBot="1" x14ac:dyDescent="0.35">
      <c r="A50" s="153"/>
      <c r="B50" s="170" t="s">
        <v>110</v>
      </c>
      <c r="C50" s="171"/>
      <c r="D50" s="172"/>
      <c r="E50" s="121">
        <f t="shared" ref="E50:J50" si="7">SUM(E46:E49)</f>
        <v>0</v>
      </c>
      <c r="F50" s="121">
        <f t="shared" si="7"/>
        <v>0</v>
      </c>
      <c r="G50" s="121">
        <f t="shared" si="7"/>
        <v>0</v>
      </c>
      <c r="H50" s="121">
        <f t="shared" si="7"/>
        <v>0</v>
      </c>
      <c r="I50" s="121">
        <f t="shared" si="7"/>
        <v>0</v>
      </c>
      <c r="J50" s="121">
        <f t="shared" si="7"/>
        <v>0</v>
      </c>
      <c r="K50" s="137">
        <f t="shared" si="1"/>
        <v>0</v>
      </c>
      <c r="L50" s="20"/>
    </row>
    <row r="51" spans="1:12" ht="15" thickBot="1" x14ac:dyDescent="0.35">
      <c r="A51" s="122"/>
      <c r="B51" s="195" t="s">
        <v>97</v>
      </c>
      <c r="C51" s="196"/>
      <c r="D51" s="197"/>
      <c r="E51" s="130"/>
      <c r="F51" s="130"/>
      <c r="G51" s="130"/>
      <c r="H51" s="130"/>
      <c r="I51" s="130"/>
      <c r="J51" s="130"/>
      <c r="K51" s="147">
        <f t="shared" si="1"/>
        <v>0</v>
      </c>
      <c r="L51" s="20"/>
    </row>
    <row r="52" spans="1:12" x14ac:dyDescent="0.3">
      <c r="A52" s="191" t="s">
        <v>95</v>
      </c>
      <c r="B52" s="193" t="s">
        <v>99</v>
      </c>
      <c r="C52" s="193"/>
      <c r="D52" s="193"/>
      <c r="E52" s="127"/>
      <c r="F52" s="127"/>
      <c r="G52" s="127"/>
      <c r="H52" s="127"/>
      <c r="I52" s="127"/>
      <c r="J52" s="127"/>
      <c r="K52" s="148">
        <f t="shared" si="1"/>
        <v>0</v>
      </c>
      <c r="L52" s="20"/>
    </row>
    <row r="53" spans="1:12" ht="15" thickBot="1" x14ac:dyDescent="0.35">
      <c r="A53" s="192"/>
      <c r="B53" s="194" t="s">
        <v>96</v>
      </c>
      <c r="C53" s="194"/>
      <c r="D53" s="194"/>
      <c r="E53" s="124">
        <f>SUM(E52,E51,E50,E45)</f>
        <v>0</v>
      </c>
      <c r="F53" s="124">
        <f>SUM(F52,F51,F50,F45)</f>
        <v>0</v>
      </c>
      <c r="G53" s="124">
        <f>SUM(G52,G51,G50,G45)</f>
        <v>0</v>
      </c>
      <c r="H53" s="124">
        <f>SUM(H52,H51,H50,H45)</f>
        <v>0</v>
      </c>
      <c r="I53" s="124">
        <f t="shared" ref="I53:J53" si="8">SUM(I52,I51,I50,I45)</f>
        <v>0</v>
      </c>
      <c r="J53" s="124">
        <f t="shared" si="8"/>
        <v>0</v>
      </c>
      <c r="K53" s="125">
        <f t="shared" si="1"/>
        <v>0</v>
      </c>
      <c r="L53" s="20"/>
    </row>
    <row r="54" spans="1:12" x14ac:dyDescent="0.3">
      <c r="E54" s="20"/>
      <c r="F54" s="20"/>
      <c r="G54" s="20"/>
      <c r="H54" s="20"/>
      <c r="I54" s="20"/>
      <c r="J54" s="20"/>
      <c r="K54" s="20"/>
    </row>
  </sheetData>
  <sheetProtection formatCells="0" formatColumns="0" formatRows="0" insertColumns="0" insertRows="0" deleteColumns="0" deleteRows="0"/>
  <mergeCells count="46">
    <mergeCell ref="A52:A53"/>
    <mergeCell ref="B52:D52"/>
    <mergeCell ref="B53:D53"/>
    <mergeCell ref="B44:D44"/>
    <mergeCell ref="B47:D47"/>
    <mergeCell ref="B48:D48"/>
    <mergeCell ref="B51:D51"/>
    <mergeCell ref="A46:A50"/>
    <mergeCell ref="A1:D1"/>
    <mergeCell ref="E1:H1"/>
    <mergeCell ref="A3:A19"/>
    <mergeCell ref="B18:D18"/>
    <mergeCell ref="B19:D19"/>
    <mergeCell ref="E2:J2"/>
    <mergeCell ref="B28:D28"/>
    <mergeCell ref="B49:D49"/>
    <mergeCell ref="B50:D50"/>
    <mergeCell ref="B24:D24"/>
    <mergeCell ref="B25:D25"/>
    <mergeCell ref="B37:D37"/>
    <mergeCell ref="B31:D31"/>
    <mergeCell ref="B32:D32"/>
    <mergeCell ref="B33:D33"/>
    <mergeCell ref="B34:D34"/>
    <mergeCell ref="B36:D36"/>
    <mergeCell ref="B40:D40"/>
    <mergeCell ref="B46:D46"/>
    <mergeCell ref="B39:D39"/>
    <mergeCell ref="B29:D29"/>
    <mergeCell ref="B35:D35"/>
    <mergeCell ref="A20:A24"/>
    <mergeCell ref="A25:A29"/>
    <mergeCell ref="A30:A40"/>
    <mergeCell ref="B45:D45"/>
    <mergeCell ref="A41:A44"/>
    <mergeCell ref="B30:D30"/>
    <mergeCell ref="B41:D41"/>
    <mergeCell ref="B42:D42"/>
    <mergeCell ref="B43:D43"/>
    <mergeCell ref="B38:D38"/>
    <mergeCell ref="B20:D20"/>
    <mergeCell ref="B21:D21"/>
    <mergeCell ref="B22:D22"/>
    <mergeCell ref="B26:D26"/>
    <mergeCell ref="B27:D27"/>
    <mergeCell ref="B23:D23"/>
  </mergeCells>
  <pageMargins left="0.3" right="0.3" top="0.35" bottom="0.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AECE-3989-4D4D-AA21-F5FE6BB86D55}">
  <sheetPr>
    <pageSetUpPr fitToPage="1"/>
  </sheetPr>
  <dimension ref="A1:J55"/>
  <sheetViews>
    <sheetView zoomScale="90" zoomScaleNormal="90" workbookViewId="0">
      <pane xSplit="4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I3" sqref="I3"/>
    </sheetView>
  </sheetViews>
  <sheetFormatPr defaultColWidth="9.109375" defaultRowHeight="14.4" x14ac:dyDescent="0.3"/>
  <cols>
    <col min="1" max="1" width="18.88671875" style="2" customWidth="1"/>
    <col min="2" max="2" width="28.5546875" style="2" customWidth="1"/>
    <col min="3" max="4" width="9.109375" style="2"/>
    <col min="5" max="6" width="10.44140625" style="2" customWidth="1"/>
    <col min="7" max="7" width="10.33203125" style="2" customWidth="1"/>
    <col min="8" max="8" width="10.6640625" style="2" customWidth="1"/>
    <col min="9" max="9" width="10.109375" style="2" customWidth="1"/>
    <col min="10" max="16384" width="9.109375" style="2"/>
  </cols>
  <sheetData>
    <row r="1" spans="1:10" x14ac:dyDescent="0.3">
      <c r="A1" s="179" t="s">
        <v>90</v>
      </c>
      <c r="B1" s="179"/>
      <c r="C1" s="179"/>
      <c r="D1" s="179"/>
      <c r="E1" s="180" t="s">
        <v>92</v>
      </c>
      <c r="F1" s="181"/>
      <c r="G1" s="181"/>
      <c r="H1" s="181"/>
      <c r="I1" s="119"/>
    </row>
    <row r="2" spans="1:10" ht="15" thickBot="1" x14ac:dyDescent="0.35">
      <c r="A2" s="179" t="s">
        <v>91</v>
      </c>
      <c r="B2" s="179"/>
      <c r="C2" s="179"/>
      <c r="D2" s="179"/>
      <c r="E2" s="182" t="s">
        <v>0</v>
      </c>
      <c r="F2" s="183"/>
      <c r="G2" s="183"/>
      <c r="H2" s="183"/>
      <c r="I2" s="149"/>
    </row>
    <row r="3" spans="1:10" ht="42.75" customHeight="1" thickBot="1" x14ac:dyDescent="0.35">
      <c r="A3" s="3"/>
      <c r="B3" s="4"/>
      <c r="C3" s="4"/>
      <c r="D3" s="4"/>
      <c r="E3" s="7" t="s">
        <v>3</v>
      </c>
      <c r="F3" s="7" t="s">
        <v>58</v>
      </c>
      <c r="G3" s="7" t="s">
        <v>56</v>
      </c>
      <c r="H3" s="7" t="s">
        <v>54</v>
      </c>
      <c r="I3" s="5" t="s">
        <v>114</v>
      </c>
    </row>
    <row r="4" spans="1:10" ht="39" customHeight="1" x14ac:dyDescent="0.3">
      <c r="A4" s="152" t="s">
        <v>7</v>
      </c>
      <c r="B4" s="8" t="s">
        <v>94</v>
      </c>
      <c r="C4" s="128" t="s">
        <v>9</v>
      </c>
      <c r="D4" s="10" t="s">
        <v>93</v>
      </c>
      <c r="E4" s="129">
        <v>44910</v>
      </c>
      <c r="F4" s="129">
        <v>45000</v>
      </c>
      <c r="G4" s="129">
        <v>45093</v>
      </c>
      <c r="H4" s="129">
        <v>45185</v>
      </c>
      <c r="I4" s="129" t="s">
        <v>111</v>
      </c>
    </row>
    <row r="5" spans="1:10" x14ac:dyDescent="0.3">
      <c r="A5" s="184"/>
      <c r="B5" s="123"/>
      <c r="C5" s="17"/>
      <c r="D5" s="89"/>
      <c r="E5" s="132"/>
      <c r="F5" s="132"/>
      <c r="G5" s="132"/>
      <c r="H5" s="132"/>
      <c r="I5" s="133"/>
      <c r="J5" s="20"/>
    </row>
    <row r="6" spans="1:10" x14ac:dyDescent="0.3">
      <c r="A6" s="184"/>
      <c r="B6" s="123"/>
      <c r="C6" s="17"/>
      <c r="D6" s="89"/>
      <c r="E6" s="132"/>
      <c r="F6" s="132"/>
      <c r="G6" s="132"/>
      <c r="H6" s="132"/>
      <c r="I6" s="133"/>
      <c r="J6" s="20"/>
    </row>
    <row r="7" spans="1:10" x14ac:dyDescent="0.3">
      <c r="A7" s="184"/>
      <c r="B7" s="123"/>
      <c r="C7" s="17"/>
      <c r="D7" s="89"/>
      <c r="E7" s="132"/>
      <c r="F7" s="132"/>
      <c r="G7" s="132"/>
      <c r="H7" s="132"/>
      <c r="I7" s="133"/>
      <c r="J7" s="20"/>
    </row>
    <row r="8" spans="1:10" x14ac:dyDescent="0.3">
      <c r="A8" s="184"/>
      <c r="B8" s="123"/>
      <c r="C8" s="17"/>
      <c r="D8" s="89"/>
      <c r="E8" s="132"/>
      <c r="F8" s="132"/>
      <c r="G8" s="132"/>
      <c r="H8" s="132"/>
      <c r="I8" s="133"/>
      <c r="J8" s="20"/>
    </row>
    <row r="9" spans="1:10" x14ac:dyDescent="0.3">
      <c r="A9" s="184"/>
      <c r="B9" s="123"/>
      <c r="C9" s="17"/>
      <c r="D9" s="89"/>
      <c r="E9" s="132"/>
      <c r="F9" s="132"/>
      <c r="G9" s="132"/>
      <c r="H9" s="132"/>
      <c r="I9" s="133"/>
      <c r="J9" s="20"/>
    </row>
    <row r="10" spans="1:10" x14ac:dyDescent="0.3">
      <c r="A10" s="184"/>
      <c r="B10" s="123"/>
      <c r="C10" s="17"/>
      <c r="D10" s="89"/>
      <c r="E10" s="132"/>
      <c r="F10" s="132"/>
      <c r="G10" s="132"/>
      <c r="H10" s="132"/>
      <c r="I10" s="133"/>
      <c r="J10" s="20"/>
    </row>
    <row r="11" spans="1:10" x14ac:dyDescent="0.3">
      <c r="A11" s="184"/>
      <c r="B11" s="123"/>
      <c r="C11" s="17"/>
      <c r="D11" s="89"/>
      <c r="E11" s="132"/>
      <c r="F11" s="132"/>
      <c r="G11" s="132"/>
      <c r="H11" s="132"/>
      <c r="I11" s="133"/>
      <c r="J11" s="20"/>
    </row>
    <row r="12" spans="1:10" x14ac:dyDescent="0.3">
      <c r="A12" s="184"/>
      <c r="B12" s="123"/>
      <c r="C12" s="17"/>
      <c r="D12" s="89"/>
      <c r="E12" s="132"/>
      <c r="F12" s="132"/>
      <c r="G12" s="132"/>
      <c r="H12" s="132"/>
      <c r="I12" s="133"/>
      <c r="J12" s="20"/>
    </row>
    <row r="13" spans="1:10" x14ac:dyDescent="0.3">
      <c r="A13" s="184"/>
      <c r="B13" s="123"/>
      <c r="C13" s="17"/>
      <c r="D13" s="89"/>
      <c r="E13" s="132"/>
      <c r="F13" s="132"/>
      <c r="G13" s="132"/>
      <c r="H13" s="132"/>
      <c r="I13" s="133"/>
      <c r="J13" s="20"/>
    </row>
    <row r="14" spans="1:10" x14ac:dyDescent="0.3">
      <c r="A14" s="184"/>
      <c r="B14" s="123"/>
      <c r="C14" s="17"/>
      <c r="D14" s="89"/>
      <c r="E14" s="132"/>
      <c r="F14" s="132"/>
      <c r="G14" s="132"/>
      <c r="H14" s="132"/>
      <c r="I14" s="133"/>
      <c r="J14" s="20"/>
    </row>
    <row r="15" spans="1:10" x14ac:dyDescent="0.3">
      <c r="A15" s="184"/>
      <c r="B15" s="123"/>
      <c r="C15" s="17"/>
      <c r="D15" s="89"/>
      <c r="E15" s="132"/>
      <c r="F15" s="132"/>
      <c r="G15" s="132"/>
      <c r="H15" s="132"/>
      <c r="I15" s="133"/>
      <c r="J15" s="20"/>
    </row>
    <row r="16" spans="1:10" x14ac:dyDescent="0.3">
      <c r="A16" s="184"/>
      <c r="B16" s="123"/>
      <c r="C16" s="17"/>
      <c r="D16" s="89"/>
      <c r="E16" s="132"/>
      <c r="F16" s="132"/>
      <c r="G16" s="132"/>
      <c r="H16" s="132"/>
      <c r="I16" s="133"/>
      <c r="J16" s="20"/>
    </row>
    <row r="17" spans="1:10" x14ac:dyDescent="0.3">
      <c r="A17" s="184"/>
      <c r="B17" s="123"/>
      <c r="C17" s="17"/>
      <c r="D17" s="89"/>
      <c r="E17" s="132"/>
      <c r="F17" s="132"/>
      <c r="G17" s="132"/>
      <c r="H17" s="132"/>
      <c r="I17" s="133"/>
      <c r="J17" s="20"/>
    </row>
    <row r="18" spans="1:10" x14ac:dyDescent="0.3">
      <c r="A18" s="184"/>
      <c r="B18" s="123"/>
      <c r="C18" s="17"/>
      <c r="D18" s="89"/>
      <c r="E18" s="132"/>
      <c r="F18" s="132"/>
      <c r="G18" s="132"/>
      <c r="H18" s="132"/>
      <c r="I18" s="133"/>
      <c r="J18" s="20"/>
    </row>
    <row r="19" spans="1:10" x14ac:dyDescent="0.3">
      <c r="A19" s="184"/>
      <c r="B19" s="185" t="s">
        <v>105</v>
      </c>
      <c r="C19" s="186"/>
      <c r="D19" s="187"/>
      <c r="E19" s="134">
        <f>SUM(E5:E18)</f>
        <v>0</v>
      </c>
      <c r="F19" s="134">
        <f>SUM(F5:F18)</f>
        <v>0</v>
      </c>
      <c r="G19" s="134">
        <f>SUM(G5:G18)</f>
        <v>0</v>
      </c>
      <c r="H19" s="134">
        <f>SUM(H5:H18)</f>
        <v>0</v>
      </c>
      <c r="I19" s="135">
        <f t="shared" ref="I19:I54" si="0">SUM(E19,F19,G19,H19)</f>
        <v>0</v>
      </c>
      <c r="J19" s="20"/>
    </row>
    <row r="20" spans="1:10" ht="15" thickBot="1" x14ac:dyDescent="0.35">
      <c r="A20" s="184"/>
      <c r="B20" s="188" t="s">
        <v>106</v>
      </c>
      <c r="C20" s="189"/>
      <c r="D20" s="190"/>
      <c r="E20" s="136"/>
      <c r="F20" s="136"/>
      <c r="G20" s="136"/>
      <c r="H20" s="136"/>
      <c r="I20" s="137">
        <f t="shared" si="0"/>
        <v>0</v>
      </c>
      <c r="J20" s="20"/>
    </row>
    <row r="21" spans="1:10" ht="15" customHeight="1" x14ac:dyDescent="0.3">
      <c r="A21" s="152" t="s">
        <v>12</v>
      </c>
      <c r="B21" s="157" t="s">
        <v>13</v>
      </c>
      <c r="C21" s="158"/>
      <c r="D21" s="159"/>
      <c r="E21" s="138"/>
      <c r="F21" s="138"/>
      <c r="G21" s="138"/>
      <c r="H21" s="138"/>
      <c r="I21" s="135">
        <f t="shared" si="0"/>
        <v>0</v>
      </c>
      <c r="J21" s="20"/>
    </row>
    <row r="22" spans="1:10" ht="15" customHeight="1" x14ac:dyDescent="0.3">
      <c r="A22" s="153"/>
      <c r="B22" s="163" t="s">
        <v>14</v>
      </c>
      <c r="C22" s="164"/>
      <c r="D22" s="165"/>
      <c r="E22" s="139"/>
      <c r="F22" s="139"/>
      <c r="G22" s="139"/>
      <c r="H22" s="139"/>
      <c r="I22" s="140">
        <f t="shared" si="0"/>
        <v>0</v>
      </c>
      <c r="J22" s="20"/>
    </row>
    <row r="23" spans="1:10" x14ac:dyDescent="0.3">
      <c r="A23" s="153"/>
      <c r="B23" s="166" t="s">
        <v>101</v>
      </c>
      <c r="C23" s="167"/>
      <c r="D23" s="168"/>
      <c r="E23" s="141"/>
      <c r="F23" s="141"/>
      <c r="G23" s="141"/>
      <c r="H23" s="141"/>
      <c r="I23" s="140">
        <f t="shared" si="0"/>
        <v>0</v>
      </c>
      <c r="J23" s="20"/>
    </row>
    <row r="24" spans="1:10" x14ac:dyDescent="0.3">
      <c r="A24" s="153"/>
      <c r="B24" s="166"/>
      <c r="C24" s="167"/>
      <c r="D24" s="168"/>
      <c r="E24" s="141"/>
      <c r="F24" s="141"/>
      <c r="G24" s="141"/>
      <c r="H24" s="141"/>
      <c r="I24" s="140">
        <f t="shared" si="0"/>
        <v>0</v>
      </c>
      <c r="J24" s="20"/>
    </row>
    <row r="25" spans="1:10" ht="15" thickBot="1" x14ac:dyDescent="0.35">
      <c r="A25" s="153"/>
      <c r="B25" s="173" t="s">
        <v>104</v>
      </c>
      <c r="C25" s="174"/>
      <c r="D25" s="175"/>
      <c r="E25" s="120">
        <f t="shared" ref="E25:H25" si="1">SUM(E21:E24)</f>
        <v>0</v>
      </c>
      <c r="F25" s="120">
        <f t="shared" si="1"/>
        <v>0</v>
      </c>
      <c r="G25" s="120">
        <f t="shared" si="1"/>
        <v>0</v>
      </c>
      <c r="H25" s="120">
        <f t="shared" si="1"/>
        <v>0</v>
      </c>
      <c r="I25" s="150">
        <f t="shared" si="0"/>
        <v>0</v>
      </c>
      <c r="J25" s="20"/>
    </row>
    <row r="26" spans="1:10" x14ac:dyDescent="0.3">
      <c r="A26" s="152" t="s">
        <v>17</v>
      </c>
      <c r="B26" s="157" t="s">
        <v>18</v>
      </c>
      <c r="C26" s="158"/>
      <c r="D26" s="159"/>
      <c r="E26" s="138"/>
      <c r="F26" s="138"/>
      <c r="G26" s="138"/>
      <c r="H26" s="138"/>
      <c r="I26" s="135">
        <f t="shared" si="0"/>
        <v>0</v>
      </c>
      <c r="J26" s="20"/>
    </row>
    <row r="27" spans="1:10" ht="15" customHeight="1" x14ac:dyDescent="0.3">
      <c r="A27" s="153"/>
      <c r="B27" s="163" t="s">
        <v>52</v>
      </c>
      <c r="C27" s="164"/>
      <c r="D27" s="165"/>
      <c r="E27" s="139"/>
      <c r="F27" s="139"/>
      <c r="G27" s="139"/>
      <c r="H27" s="139"/>
      <c r="I27" s="135">
        <f t="shared" si="0"/>
        <v>0</v>
      </c>
      <c r="J27" s="20"/>
    </row>
    <row r="28" spans="1:10" ht="15" customHeight="1" x14ac:dyDescent="0.3">
      <c r="A28" s="153"/>
      <c r="B28" s="163" t="s">
        <v>101</v>
      </c>
      <c r="C28" s="164"/>
      <c r="D28" s="165"/>
      <c r="E28" s="139"/>
      <c r="F28" s="139"/>
      <c r="G28" s="139"/>
      <c r="H28" s="139"/>
      <c r="I28" s="135">
        <f t="shared" si="0"/>
        <v>0</v>
      </c>
      <c r="J28" s="20"/>
    </row>
    <row r="29" spans="1:10" ht="15" customHeight="1" x14ac:dyDescent="0.3">
      <c r="A29" s="153"/>
      <c r="B29" s="163"/>
      <c r="C29" s="164"/>
      <c r="D29" s="165"/>
      <c r="E29" s="141"/>
      <c r="F29" s="141"/>
      <c r="G29" s="141"/>
      <c r="H29" s="141"/>
      <c r="I29" s="135">
        <f t="shared" si="0"/>
        <v>0</v>
      </c>
      <c r="J29" s="20"/>
    </row>
    <row r="30" spans="1:10" ht="15" thickBot="1" x14ac:dyDescent="0.35">
      <c r="A30" s="153"/>
      <c r="B30" s="176" t="s">
        <v>107</v>
      </c>
      <c r="C30" s="177"/>
      <c r="D30" s="178"/>
      <c r="E30" s="120">
        <f t="shared" ref="E30:H30" si="2">SUM(E26:E29)</f>
        <v>0</v>
      </c>
      <c r="F30" s="120">
        <f t="shared" si="2"/>
        <v>0</v>
      </c>
      <c r="G30" s="120">
        <f t="shared" si="2"/>
        <v>0</v>
      </c>
      <c r="H30" s="120">
        <f t="shared" si="2"/>
        <v>0</v>
      </c>
      <c r="I30" s="150">
        <f t="shared" si="0"/>
        <v>0</v>
      </c>
      <c r="J30" s="20"/>
    </row>
    <row r="31" spans="1:10" ht="15" customHeight="1" x14ac:dyDescent="0.3">
      <c r="A31" s="153" t="s">
        <v>21</v>
      </c>
      <c r="B31" s="157" t="s">
        <v>22</v>
      </c>
      <c r="C31" s="158"/>
      <c r="D31" s="159"/>
      <c r="E31" s="142"/>
      <c r="F31" s="142"/>
      <c r="G31" s="142"/>
      <c r="H31" s="142"/>
      <c r="I31" s="135">
        <f t="shared" si="0"/>
        <v>0</v>
      </c>
      <c r="J31" s="20"/>
    </row>
    <row r="32" spans="1:10" ht="15" customHeight="1" x14ac:dyDescent="0.3">
      <c r="A32" s="153"/>
      <c r="B32" s="163" t="s">
        <v>103</v>
      </c>
      <c r="C32" s="164"/>
      <c r="D32" s="165"/>
      <c r="E32" s="139"/>
      <c r="F32" s="139"/>
      <c r="G32" s="139"/>
      <c r="H32" s="139"/>
      <c r="I32" s="135">
        <f t="shared" si="0"/>
        <v>0</v>
      </c>
      <c r="J32" s="20"/>
    </row>
    <row r="33" spans="1:10" ht="15" customHeight="1" x14ac:dyDescent="0.3">
      <c r="A33" s="153"/>
      <c r="B33" s="163" t="s">
        <v>59</v>
      </c>
      <c r="C33" s="164"/>
      <c r="D33" s="165"/>
      <c r="E33" s="139"/>
      <c r="F33" s="139"/>
      <c r="G33" s="139"/>
      <c r="H33" s="139"/>
      <c r="I33" s="135">
        <f t="shared" si="0"/>
        <v>0</v>
      </c>
      <c r="J33" s="20"/>
    </row>
    <row r="34" spans="1:10" ht="15" customHeight="1" x14ac:dyDescent="0.3">
      <c r="A34" s="153"/>
      <c r="B34" s="163" t="s">
        <v>25</v>
      </c>
      <c r="C34" s="164"/>
      <c r="D34" s="165"/>
      <c r="E34" s="139"/>
      <c r="F34" s="139"/>
      <c r="G34" s="139"/>
      <c r="H34" s="139"/>
      <c r="I34" s="135">
        <f t="shared" si="0"/>
        <v>0</v>
      </c>
      <c r="J34" s="20"/>
    </row>
    <row r="35" spans="1:10" ht="15" customHeight="1" x14ac:dyDescent="0.3">
      <c r="A35" s="153"/>
      <c r="B35" s="163" t="s">
        <v>89</v>
      </c>
      <c r="C35" s="164"/>
      <c r="D35" s="165"/>
      <c r="E35" s="139"/>
      <c r="F35" s="139"/>
      <c r="G35" s="139"/>
      <c r="H35" s="139"/>
      <c r="I35" s="135">
        <f t="shared" si="0"/>
        <v>0</v>
      </c>
      <c r="J35" s="20"/>
    </row>
    <row r="36" spans="1:10" ht="15" customHeight="1" x14ac:dyDescent="0.3">
      <c r="A36" s="153"/>
      <c r="B36" s="163" t="s">
        <v>51</v>
      </c>
      <c r="C36" s="164"/>
      <c r="D36" s="165"/>
      <c r="E36" s="139"/>
      <c r="F36" s="139"/>
      <c r="G36" s="139"/>
      <c r="H36" s="139"/>
      <c r="I36" s="135">
        <f t="shared" si="0"/>
        <v>0</v>
      </c>
      <c r="J36" s="20"/>
    </row>
    <row r="37" spans="1:10" x14ac:dyDescent="0.3">
      <c r="A37" s="153"/>
      <c r="B37" s="163" t="s">
        <v>27</v>
      </c>
      <c r="C37" s="164"/>
      <c r="D37" s="165"/>
      <c r="E37" s="139"/>
      <c r="F37" s="139"/>
      <c r="G37" s="139"/>
      <c r="H37" s="139"/>
      <c r="I37" s="135">
        <f t="shared" si="0"/>
        <v>0</v>
      </c>
      <c r="J37" s="20"/>
    </row>
    <row r="38" spans="1:10" ht="15" customHeight="1" x14ac:dyDescent="0.3">
      <c r="A38" s="153"/>
      <c r="B38" s="163" t="s">
        <v>28</v>
      </c>
      <c r="C38" s="164"/>
      <c r="D38" s="165"/>
      <c r="E38" s="139"/>
      <c r="F38" s="139"/>
      <c r="G38" s="139"/>
      <c r="H38" s="139"/>
      <c r="I38" s="135">
        <f t="shared" si="0"/>
        <v>0</v>
      </c>
      <c r="J38" s="20"/>
    </row>
    <row r="39" spans="1:10" ht="15" customHeight="1" x14ac:dyDescent="0.3">
      <c r="A39" s="153"/>
      <c r="B39" s="163" t="s">
        <v>101</v>
      </c>
      <c r="C39" s="164"/>
      <c r="D39" s="165"/>
      <c r="E39" s="139"/>
      <c r="F39" s="139"/>
      <c r="G39" s="139"/>
      <c r="H39" s="139"/>
      <c r="I39" s="135">
        <f t="shared" si="0"/>
        <v>0</v>
      </c>
      <c r="J39" s="20"/>
    </row>
    <row r="40" spans="1:10" ht="15" customHeight="1" x14ac:dyDescent="0.3">
      <c r="A40" s="153"/>
      <c r="B40" s="163"/>
      <c r="C40" s="164"/>
      <c r="D40" s="165"/>
      <c r="E40" s="141"/>
      <c r="F40" s="141"/>
      <c r="G40" s="141"/>
      <c r="H40" s="141"/>
      <c r="I40" s="135">
        <f t="shared" si="0"/>
        <v>0</v>
      </c>
      <c r="J40" s="20"/>
    </row>
    <row r="41" spans="1:10" ht="15.75" customHeight="1" thickBot="1" x14ac:dyDescent="0.35">
      <c r="A41" s="153"/>
      <c r="B41" s="176" t="s">
        <v>108</v>
      </c>
      <c r="C41" s="177"/>
      <c r="D41" s="178"/>
      <c r="E41" s="120">
        <f t="shared" ref="E41:H41" si="3">SUM(E31:E40)</f>
        <v>0</v>
      </c>
      <c r="F41" s="120">
        <f t="shared" si="3"/>
        <v>0</v>
      </c>
      <c r="G41" s="120">
        <f t="shared" si="3"/>
        <v>0</v>
      </c>
      <c r="H41" s="120">
        <f t="shared" si="3"/>
        <v>0</v>
      </c>
      <c r="I41" s="150">
        <f t="shared" si="0"/>
        <v>0</v>
      </c>
      <c r="J41" s="20"/>
    </row>
    <row r="42" spans="1:10" ht="15" customHeight="1" x14ac:dyDescent="0.3">
      <c r="A42" s="152" t="s">
        <v>31</v>
      </c>
      <c r="B42" s="160" t="s">
        <v>102</v>
      </c>
      <c r="C42" s="161"/>
      <c r="D42" s="162"/>
      <c r="E42" s="142"/>
      <c r="F42" s="142"/>
      <c r="G42" s="142"/>
      <c r="H42" s="142"/>
      <c r="I42" s="135">
        <f t="shared" si="0"/>
        <v>0</v>
      </c>
      <c r="J42" s="20"/>
    </row>
    <row r="43" spans="1:10" ht="15" customHeight="1" x14ac:dyDescent="0.3">
      <c r="A43" s="153"/>
      <c r="B43" s="163" t="s">
        <v>32</v>
      </c>
      <c r="C43" s="164"/>
      <c r="D43" s="165"/>
      <c r="E43" s="139"/>
      <c r="F43" s="139"/>
      <c r="G43" s="139"/>
      <c r="H43" s="139"/>
      <c r="I43" s="135">
        <f t="shared" si="0"/>
        <v>0</v>
      </c>
      <c r="J43" s="20"/>
    </row>
    <row r="44" spans="1:10" ht="15" customHeight="1" x14ac:dyDescent="0.3">
      <c r="A44" s="153"/>
      <c r="B44" s="163" t="s">
        <v>46</v>
      </c>
      <c r="C44" s="164"/>
      <c r="D44" s="165"/>
      <c r="E44" s="139"/>
      <c r="F44" s="139"/>
      <c r="G44" s="139"/>
      <c r="H44" s="139"/>
      <c r="I44" s="135">
        <f t="shared" si="0"/>
        <v>0</v>
      </c>
      <c r="J44" s="20"/>
    </row>
    <row r="45" spans="1:10" ht="15" customHeight="1" thickBot="1" x14ac:dyDescent="0.35">
      <c r="A45" s="153"/>
      <c r="B45" s="176" t="s">
        <v>109</v>
      </c>
      <c r="C45" s="177"/>
      <c r="D45" s="178"/>
      <c r="E45" s="121">
        <f t="shared" ref="E45:H45" si="4">SUM(E42:E44)</f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150">
        <f t="shared" si="0"/>
        <v>0</v>
      </c>
      <c r="J45" s="20"/>
    </row>
    <row r="46" spans="1:10" ht="45" customHeight="1" thickBot="1" x14ac:dyDescent="0.35">
      <c r="A46" s="131" t="s">
        <v>98</v>
      </c>
      <c r="B46" s="154" t="s">
        <v>100</v>
      </c>
      <c r="C46" s="155"/>
      <c r="D46" s="156"/>
      <c r="E46" s="126">
        <f>SUM(E45,E41,E30,E25,E20,E19)</f>
        <v>0</v>
      </c>
      <c r="F46" s="126">
        <f>SUM(F45,F41,F30,F25,F20,F19)</f>
        <v>0</v>
      </c>
      <c r="G46" s="126">
        <f>SUM(G45,G41,G30,G25,G20,G19)</f>
        <v>0</v>
      </c>
      <c r="H46" s="126">
        <f>SUM(H45,H41,H30,H25,H20,H19)</f>
        <v>0</v>
      </c>
      <c r="I46" s="143">
        <f t="shared" si="0"/>
        <v>0</v>
      </c>
      <c r="J46" s="20"/>
    </row>
    <row r="47" spans="1:10" s="60" customFormat="1" ht="15" customHeight="1" x14ac:dyDescent="0.3">
      <c r="A47" s="152" t="s">
        <v>35</v>
      </c>
      <c r="B47" s="163" t="s">
        <v>88</v>
      </c>
      <c r="C47" s="164"/>
      <c r="D47" s="165"/>
      <c r="E47" s="144"/>
      <c r="F47" s="144"/>
      <c r="G47" s="144"/>
      <c r="H47" s="144"/>
      <c r="I47" s="135">
        <f t="shared" si="0"/>
        <v>0</v>
      </c>
      <c r="J47" s="59"/>
    </row>
    <row r="48" spans="1:10" ht="15" customHeight="1" x14ac:dyDescent="0.3">
      <c r="A48" s="153"/>
      <c r="B48" s="163" t="s">
        <v>101</v>
      </c>
      <c r="C48" s="164"/>
      <c r="D48" s="165"/>
      <c r="E48" s="145"/>
      <c r="F48" s="145"/>
      <c r="G48" s="145"/>
      <c r="H48" s="145"/>
      <c r="I48" s="135">
        <f t="shared" si="0"/>
        <v>0</v>
      </c>
      <c r="J48" s="20"/>
    </row>
    <row r="49" spans="1:10" ht="15" customHeight="1" x14ac:dyDescent="0.3">
      <c r="A49" s="153"/>
      <c r="B49" s="163"/>
      <c r="C49" s="164"/>
      <c r="D49" s="165"/>
      <c r="E49" s="146"/>
      <c r="F49" s="146"/>
      <c r="G49" s="146"/>
      <c r="H49" s="146"/>
      <c r="I49" s="135">
        <f t="shared" si="0"/>
        <v>0</v>
      </c>
      <c r="J49" s="20"/>
    </row>
    <row r="50" spans="1:10" ht="15" customHeight="1" x14ac:dyDescent="0.3">
      <c r="A50" s="184"/>
      <c r="B50" s="169"/>
      <c r="C50" s="169"/>
      <c r="D50" s="169"/>
      <c r="E50" s="145"/>
      <c r="F50" s="145"/>
      <c r="G50" s="145"/>
      <c r="H50" s="145"/>
      <c r="I50" s="135">
        <f t="shared" si="0"/>
        <v>0</v>
      </c>
      <c r="J50" s="20"/>
    </row>
    <row r="51" spans="1:10" ht="15" customHeight="1" thickBot="1" x14ac:dyDescent="0.35">
      <c r="A51" s="153"/>
      <c r="B51" s="170" t="s">
        <v>110</v>
      </c>
      <c r="C51" s="171"/>
      <c r="D51" s="172"/>
      <c r="E51" s="121">
        <f t="shared" ref="E51:H51" si="5">SUM(E47:E50)</f>
        <v>0</v>
      </c>
      <c r="F51" s="121">
        <f t="shared" si="5"/>
        <v>0</v>
      </c>
      <c r="G51" s="121">
        <f t="shared" si="5"/>
        <v>0</v>
      </c>
      <c r="H51" s="121">
        <f t="shared" si="5"/>
        <v>0</v>
      </c>
      <c r="I51" s="137">
        <f t="shared" si="0"/>
        <v>0</v>
      </c>
      <c r="J51" s="20"/>
    </row>
    <row r="52" spans="1:10" ht="15" thickBot="1" x14ac:dyDescent="0.35">
      <c r="A52" s="122"/>
      <c r="B52" s="195" t="s">
        <v>97</v>
      </c>
      <c r="C52" s="196"/>
      <c r="D52" s="197"/>
      <c r="E52" s="130"/>
      <c r="F52" s="130"/>
      <c r="G52" s="130"/>
      <c r="H52" s="130"/>
      <c r="I52" s="147">
        <f t="shared" si="0"/>
        <v>0</v>
      </c>
      <c r="J52" s="20"/>
    </row>
    <row r="53" spans="1:10" x14ac:dyDescent="0.3">
      <c r="A53" s="191" t="s">
        <v>95</v>
      </c>
      <c r="B53" s="193" t="s">
        <v>99</v>
      </c>
      <c r="C53" s="193"/>
      <c r="D53" s="193"/>
      <c r="E53" s="127"/>
      <c r="F53" s="127"/>
      <c r="G53" s="127"/>
      <c r="H53" s="127"/>
      <c r="I53" s="148">
        <f t="shared" si="0"/>
        <v>0</v>
      </c>
      <c r="J53" s="20"/>
    </row>
    <row r="54" spans="1:10" ht="15" thickBot="1" x14ac:dyDescent="0.35">
      <c r="A54" s="192"/>
      <c r="B54" s="194" t="s">
        <v>96</v>
      </c>
      <c r="C54" s="194"/>
      <c r="D54" s="194"/>
      <c r="E54" s="124">
        <f>SUM(E53,E52,E51,E46)</f>
        <v>0</v>
      </c>
      <c r="F54" s="124">
        <f>SUM(F53,F52,F51,F46)</f>
        <v>0</v>
      </c>
      <c r="G54" s="124">
        <f>SUM(G53,G52,G51,G46)</f>
        <v>0</v>
      </c>
      <c r="H54" s="124">
        <f>SUM(H53,H52,H51,H46)</f>
        <v>0</v>
      </c>
      <c r="I54" s="125">
        <f t="shared" si="0"/>
        <v>0</v>
      </c>
      <c r="J54" s="20"/>
    </row>
    <row r="55" spans="1:10" x14ac:dyDescent="0.3">
      <c r="E55" s="20"/>
      <c r="F55" s="20"/>
      <c r="G55" s="20"/>
      <c r="H55" s="20"/>
      <c r="I55" s="20"/>
    </row>
  </sheetData>
  <sheetProtection formatCells="0" formatColumns="0" formatRows="0" insertColumns="0" insertRows="0" deleteColumns="0" deleteRows="0"/>
  <mergeCells count="47">
    <mergeCell ref="A1:D1"/>
    <mergeCell ref="E1:H1"/>
    <mergeCell ref="A2:D2"/>
    <mergeCell ref="E2:H2"/>
    <mergeCell ref="A4:A20"/>
    <mergeCell ref="B19:D19"/>
    <mergeCell ref="B20:D20"/>
    <mergeCell ref="A21:A25"/>
    <mergeCell ref="B21:D21"/>
    <mergeCell ref="B22:D22"/>
    <mergeCell ref="B23:D23"/>
    <mergeCell ref="B24:D24"/>
    <mergeCell ref="B25:D25"/>
    <mergeCell ref="B39:D39"/>
    <mergeCell ref="A26:A30"/>
    <mergeCell ref="B26:D26"/>
    <mergeCell ref="B27:D27"/>
    <mergeCell ref="B28:D28"/>
    <mergeCell ref="B29:D29"/>
    <mergeCell ref="B30:D30"/>
    <mergeCell ref="B40:D40"/>
    <mergeCell ref="B41:D41"/>
    <mergeCell ref="A42:A45"/>
    <mergeCell ref="B42:D42"/>
    <mergeCell ref="B43:D43"/>
    <mergeCell ref="B44:D44"/>
    <mergeCell ref="B45:D45"/>
    <mergeCell ref="A31:A41"/>
    <mergeCell ref="B31:D31"/>
    <mergeCell ref="B32:D32"/>
    <mergeCell ref="B33:D33"/>
    <mergeCell ref="B34:D34"/>
    <mergeCell ref="B35:D35"/>
    <mergeCell ref="B36:D36"/>
    <mergeCell ref="B37:D37"/>
    <mergeCell ref="B38:D38"/>
    <mergeCell ref="B52:D52"/>
    <mergeCell ref="A53:A54"/>
    <mergeCell ref="B53:D53"/>
    <mergeCell ref="B54:D54"/>
    <mergeCell ref="B46:D46"/>
    <mergeCell ref="A47:A51"/>
    <mergeCell ref="B47:D47"/>
    <mergeCell ref="B48:D48"/>
    <mergeCell ref="B49:D49"/>
    <mergeCell ref="B50:D50"/>
    <mergeCell ref="B51:D51"/>
  </mergeCells>
  <pageMargins left="0.3" right="0.3" top="0.35" bottom="0.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88BA-B2D1-442C-81A1-69EEBA696F51}">
  <sheetPr>
    <pageSetUpPr fitToPage="1"/>
  </sheetPr>
  <dimension ref="A1:J55"/>
  <sheetViews>
    <sheetView zoomScale="90" zoomScaleNormal="90" workbookViewId="0">
      <pane xSplit="4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I3" sqref="I3"/>
    </sheetView>
  </sheetViews>
  <sheetFormatPr defaultColWidth="9.109375" defaultRowHeight="14.4" x14ac:dyDescent="0.3"/>
  <cols>
    <col min="1" max="1" width="18.88671875" style="2" customWidth="1"/>
    <col min="2" max="2" width="28.5546875" style="2" customWidth="1"/>
    <col min="3" max="4" width="9.109375" style="2"/>
    <col min="5" max="6" width="10.44140625" style="2" customWidth="1"/>
    <col min="7" max="7" width="10.33203125" style="2" customWidth="1"/>
    <col min="8" max="8" width="10.6640625" style="2" customWidth="1"/>
    <col min="9" max="9" width="10.109375" style="2" customWidth="1"/>
    <col min="10" max="16384" width="9.109375" style="2"/>
  </cols>
  <sheetData>
    <row r="1" spans="1:10" x14ac:dyDescent="0.3">
      <c r="A1" s="179" t="s">
        <v>90</v>
      </c>
      <c r="B1" s="179"/>
      <c r="C1" s="179"/>
      <c r="D1" s="179"/>
      <c r="E1" s="180" t="s">
        <v>92</v>
      </c>
      <c r="F1" s="181"/>
      <c r="G1" s="181"/>
      <c r="H1" s="181"/>
      <c r="I1" s="119"/>
    </row>
    <row r="2" spans="1:10" ht="15" thickBot="1" x14ac:dyDescent="0.35">
      <c r="A2" s="179" t="s">
        <v>91</v>
      </c>
      <c r="B2" s="179"/>
      <c r="C2" s="179"/>
      <c r="D2" s="179"/>
      <c r="E2" s="182" t="s">
        <v>0</v>
      </c>
      <c r="F2" s="183"/>
      <c r="G2" s="183"/>
      <c r="H2" s="183"/>
      <c r="I2" s="149"/>
    </row>
    <row r="3" spans="1:10" ht="42.75" customHeight="1" thickBot="1" x14ac:dyDescent="0.35">
      <c r="A3" s="3"/>
      <c r="B3" s="4"/>
      <c r="C3" s="4"/>
      <c r="D3" s="4"/>
      <c r="E3" s="7" t="s">
        <v>3</v>
      </c>
      <c r="F3" s="7" t="s">
        <v>58</v>
      </c>
      <c r="G3" s="7" t="s">
        <v>56</v>
      </c>
      <c r="H3" s="7" t="s">
        <v>54</v>
      </c>
      <c r="I3" s="5" t="s">
        <v>113</v>
      </c>
    </row>
    <row r="4" spans="1:10" ht="39" customHeight="1" x14ac:dyDescent="0.3">
      <c r="A4" s="152" t="s">
        <v>7</v>
      </c>
      <c r="B4" s="8" t="s">
        <v>94</v>
      </c>
      <c r="C4" s="128" t="s">
        <v>9</v>
      </c>
      <c r="D4" s="10" t="s">
        <v>93</v>
      </c>
      <c r="E4" s="129">
        <v>45275</v>
      </c>
      <c r="F4" s="129">
        <v>45366</v>
      </c>
      <c r="G4" s="129">
        <v>45459</v>
      </c>
      <c r="H4" s="129">
        <v>45551</v>
      </c>
      <c r="I4" s="129" t="s">
        <v>111</v>
      </c>
    </row>
    <row r="5" spans="1:10" x14ac:dyDescent="0.3">
      <c r="A5" s="184"/>
      <c r="B5" s="123"/>
      <c r="C5" s="17"/>
      <c r="D5" s="89"/>
      <c r="E5" s="132"/>
      <c r="F5" s="132"/>
      <c r="G5" s="132"/>
      <c r="H5" s="132"/>
      <c r="I5" s="133"/>
      <c r="J5" s="20"/>
    </row>
    <row r="6" spans="1:10" x14ac:dyDescent="0.3">
      <c r="A6" s="184"/>
      <c r="B6" s="123"/>
      <c r="C6" s="17"/>
      <c r="D6" s="89"/>
      <c r="E6" s="132"/>
      <c r="F6" s="132"/>
      <c r="G6" s="132"/>
      <c r="H6" s="132"/>
      <c r="I6" s="133"/>
      <c r="J6" s="20"/>
    </row>
    <row r="7" spans="1:10" x14ac:dyDescent="0.3">
      <c r="A7" s="184"/>
      <c r="B7" s="123"/>
      <c r="C7" s="17"/>
      <c r="D7" s="89"/>
      <c r="E7" s="132"/>
      <c r="F7" s="132"/>
      <c r="G7" s="132"/>
      <c r="H7" s="132"/>
      <c r="I7" s="133"/>
      <c r="J7" s="20"/>
    </row>
    <row r="8" spans="1:10" x14ac:dyDescent="0.3">
      <c r="A8" s="184"/>
      <c r="B8" s="123"/>
      <c r="C8" s="17"/>
      <c r="D8" s="89"/>
      <c r="E8" s="132"/>
      <c r="F8" s="132"/>
      <c r="G8" s="132"/>
      <c r="H8" s="132"/>
      <c r="I8" s="133"/>
      <c r="J8" s="20"/>
    </row>
    <row r="9" spans="1:10" x14ac:dyDescent="0.3">
      <c r="A9" s="184"/>
      <c r="B9" s="123"/>
      <c r="C9" s="17"/>
      <c r="D9" s="89"/>
      <c r="E9" s="132"/>
      <c r="F9" s="132"/>
      <c r="G9" s="132"/>
      <c r="H9" s="132"/>
      <c r="I9" s="133"/>
      <c r="J9" s="20"/>
    </row>
    <row r="10" spans="1:10" x14ac:dyDescent="0.3">
      <c r="A10" s="184"/>
      <c r="B10" s="123"/>
      <c r="C10" s="17"/>
      <c r="D10" s="89"/>
      <c r="E10" s="132"/>
      <c r="F10" s="132"/>
      <c r="G10" s="132"/>
      <c r="H10" s="132"/>
      <c r="I10" s="133"/>
      <c r="J10" s="20"/>
    </row>
    <row r="11" spans="1:10" x14ac:dyDescent="0.3">
      <c r="A11" s="184"/>
      <c r="B11" s="123"/>
      <c r="C11" s="17"/>
      <c r="D11" s="89"/>
      <c r="E11" s="132"/>
      <c r="F11" s="132"/>
      <c r="G11" s="132"/>
      <c r="H11" s="132"/>
      <c r="I11" s="133"/>
      <c r="J11" s="20"/>
    </row>
    <row r="12" spans="1:10" x14ac:dyDescent="0.3">
      <c r="A12" s="184"/>
      <c r="B12" s="123"/>
      <c r="C12" s="17"/>
      <c r="D12" s="89"/>
      <c r="E12" s="132"/>
      <c r="F12" s="132"/>
      <c r="G12" s="132"/>
      <c r="H12" s="132"/>
      <c r="I12" s="133"/>
      <c r="J12" s="20"/>
    </row>
    <row r="13" spans="1:10" x14ac:dyDescent="0.3">
      <c r="A13" s="184"/>
      <c r="B13" s="123"/>
      <c r="C13" s="17"/>
      <c r="D13" s="89"/>
      <c r="E13" s="132"/>
      <c r="F13" s="132"/>
      <c r="G13" s="132"/>
      <c r="H13" s="132"/>
      <c r="I13" s="133"/>
      <c r="J13" s="20"/>
    </row>
    <row r="14" spans="1:10" x14ac:dyDescent="0.3">
      <c r="A14" s="184"/>
      <c r="B14" s="123"/>
      <c r="C14" s="17"/>
      <c r="D14" s="89"/>
      <c r="E14" s="132"/>
      <c r="F14" s="132"/>
      <c r="G14" s="132"/>
      <c r="H14" s="132"/>
      <c r="I14" s="133"/>
      <c r="J14" s="20"/>
    </row>
    <row r="15" spans="1:10" x14ac:dyDescent="0.3">
      <c r="A15" s="184"/>
      <c r="B15" s="123"/>
      <c r="C15" s="17"/>
      <c r="D15" s="89"/>
      <c r="E15" s="132"/>
      <c r="F15" s="132"/>
      <c r="G15" s="132"/>
      <c r="H15" s="132"/>
      <c r="I15" s="133"/>
      <c r="J15" s="20"/>
    </row>
    <row r="16" spans="1:10" x14ac:dyDescent="0.3">
      <c r="A16" s="184"/>
      <c r="B16" s="123"/>
      <c r="C16" s="17"/>
      <c r="D16" s="89"/>
      <c r="E16" s="132"/>
      <c r="F16" s="132"/>
      <c r="G16" s="132"/>
      <c r="H16" s="132"/>
      <c r="I16" s="133"/>
      <c r="J16" s="20"/>
    </row>
    <row r="17" spans="1:10" x14ac:dyDescent="0.3">
      <c r="A17" s="184"/>
      <c r="B17" s="123"/>
      <c r="C17" s="17"/>
      <c r="D17" s="89"/>
      <c r="E17" s="132"/>
      <c r="F17" s="132"/>
      <c r="G17" s="132"/>
      <c r="H17" s="132"/>
      <c r="I17" s="133"/>
      <c r="J17" s="20"/>
    </row>
    <row r="18" spans="1:10" x14ac:dyDescent="0.3">
      <c r="A18" s="184"/>
      <c r="B18" s="123"/>
      <c r="C18" s="17"/>
      <c r="D18" s="89"/>
      <c r="E18" s="132"/>
      <c r="F18" s="132"/>
      <c r="G18" s="132"/>
      <c r="H18" s="132"/>
      <c r="I18" s="133"/>
      <c r="J18" s="20"/>
    </row>
    <row r="19" spans="1:10" x14ac:dyDescent="0.3">
      <c r="A19" s="184"/>
      <c r="B19" s="185" t="s">
        <v>105</v>
      </c>
      <c r="C19" s="186"/>
      <c r="D19" s="187"/>
      <c r="E19" s="134">
        <f>SUM(E5:E18)</f>
        <v>0</v>
      </c>
      <c r="F19" s="134">
        <f t="shared" ref="F19:H19" si="0">SUM(F5:F18)</f>
        <v>0</v>
      </c>
      <c r="G19" s="134">
        <f t="shared" si="0"/>
        <v>0</v>
      </c>
      <c r="H19" s="134">
        <f t="shared" si="0"/>
        <v>0</v>
      </c>
      <c r="I19" s="135">
        <f t="shared" ref="I19:I54" si="1">SUM(E19,F19,G19,H19)</f>
        <v>0</v>
      </c>
      <c r="J19" s="20"/>
    </row>
    <row r="20" spans="1:10" ht="15" thickBot="1" x14ac:dyDescent="0.35">
      <c r="A20" s="184"/>
      <c r="B20" s="188" t="s">
        <v>106</v>
      </c>
      <c r="C20" s="189"/>
      <c r="D20" s="190"/>
      <c r="E20" s="136"/>
      <c r="F20" s="136"/>
      <c r="G20" s="136"/>
      <c r="H20" s="136"/>
      <c r="I20" s="137">
        <f t="shared" si="1"/>
        <v>0</v>
      </c>
      <c r="J20" s="20"/>
    </row>
    <row r="21" spans="1:10" ht="15" customHeight="1" x14ac:dyDescent="0.3">
      <c r="A21" s="152" t="s">
        <v>12</v>
      </c>
      <c r="B21" s="157" t="s">
        <v>13</v>
      </c>
      <c r="C21" s="158"/>
      <c r="D21" s="159"/>
      <c r="E21" s="138"/>
      <c r="F21" s="138"/>
      <c r="G21" s="138"/>
      <c r="H21" s="138"/>
      <c r="I21" s="135">
        <f t="shared" si="1"/>
        <v>0</v>
      </c>
      <c r="J21" s="20"/>
    </row>
    <row r="22" spans="1:10" ht="15" customHeight="1" x14ac:dyDescent="0.3">
      <c r="A22" s="153"/>
      <c r="B22" s="163" t="s">
        <v>14</v>
      </c>
      <c r="C22" s="164"/>
      <c r="D22" s="165"/>
      <c r="E22" s="139"/>
      <c r="F22" s="139"/>
      <c r="G22" s="139"/>
      <c r="H22" s="139"/>
      <c r="I22" s="140">
        <f t="shared" si="1"/>
        <v>0</v>
      </c>
      <c r="J22" s="20"/>
    </row>
    <row r="23" spans="1:10" x14ac:dyDescent="0.3">
      <c r="A23" s="153"/>
      <c r="B23" s="166" t="s">
        <v>101</v>
      </c>
      <c r="C23" s="167"/>
      <c r="D23" s="168"/>
      <c r="E23" s="141"/>
      <c r="F23" s="141"/>
      <c r="G23" s="141"/>
      <c r="H23" s="141"/>
      <c r="I23" s="140">
        <f t="shared" si="1"/>
        <v>0</v>
      </c>
      <c r="J23" s="20"/>
    </row>
    <row r="24" spans="1:10" x14ac:dyDescent="0.3">
      <c r="A24" s="153"/>
      <c r="B24" s="166"/>
      <c r="C24" s="167"/>
      <c r="D24" s="168"/>
      <c r="E24" s="141"/>
      <c r="F24" s="141"/>
      <c r="G24" s="141"/>
      <c r="H24" s="141"/>
      <c r="I24" s="140">
        <f t="shared" si="1"/>
        <v>0</v>
      </c>
      <c r="J24" s="20"/>
    </row>
    <row r="25" spans="1:10" ht="15" thickBot="1" x14ac:dyDescent="0.35">
      <c r="A25" s="153"/>
      <c r="B25" s="173" t="s">
        <v>104</v>
      </c>
      <c r="C25" s="174"/>
      <c r="D25" s="175"/>
      <c r="E25" s="120">
        <f t="shared" ref="E25:H25" si="2">SUM(E21:E24)</f>
        <v>0</v>
      </c>
      <c r="F25" s="120">
        <f t="shared" si="2"/>
        <v>0</v>
      </c>
      <c r="G25" s="120">
        <f t="shared" si="2"/>
        <v>0</v>
      </c>
      <c r="H25" s="120">
        <f t="shared" si="2"/>
        <v>0</v>
      </c>
      <c r="I25" s="150">
        <f t="shared" si="1"/>
        <v>0</v>
      </c>
      <c r="J25" s="20"/>
    </row>
    <row r="26" spans="1:10" x14ac:dyDescent="0.3">
      <c r="A26" s="152" t="s">
        <v>17</v>
      </c>
      <c r="B26" s="157" t="s">
        <v>18</v>
      </c>
      <c r="C26" s="158"/>
      <c r="D26" s="159"/>
      <c r="E26" s="138"/>
      <c r="F26" s="138"/>
      <c r="G26" s="138"/>
      <c r="H26" s="138"/>
      <c r="I26" s="135">
        <f t="shared" si="1"/>
        <v>0</v>
      </c>
      <c r="J26" s="20"/>
    </row>
    <row r="27" spans="1:10" ht="15" customHeight="1" x14ac:dyDescent="0.3">
      <c r="A27" s="153"/>
      <c r="B27" s="163" t="s">
        <v>52</v>
      </c>
      <c r="C27" s="164"/>
      <c r="D27" s="165"/>
      <c r="E27" s="139"/>
      <c r="F27" s="139"/>
      <c r="G27" s="139"/>
      <c r="H27" s="139"/>
      <c r="I27" s="135">
        <f t="shared" si="1"/>
        <v>0</v>
      </c>
      <c r="J27" s="20"/>
    </row>
    <row r="28" spans="1:10" ht="15" customHeight="1" x14ac:dyDescent="0.3">
      <c r="A28" s="153"/>
      <c r="B28" s="163" t="s">
        <v>101</v>
      </c>
      <c r="C28" s="164"/>
      <c r="D28" s="165"/>
      <c r="E28" s="139"/>
      <c r="F28" s="139"/>
      <c r="G28" s="139"/>
      <c r="H28" s="139"/>
      <c r="I28" s="135">
        <f t="shared" si="1"/>
        <v>0</v>
      </c>
      <c r="J28" s="20"/>
    </row>
    <row r="29" spans="1:10" ht="15" customHeight="1" x14ac:dyDescent="0.3">
      <c r="A29" s="153"/>
      <c r="B29" s="163"/>
      <c r="C29" s="164"/>
      <c r="D29" s="165"/>
      <c r="E29" s="141"/>
      <c r="F29" s="141"/>
      <c r="G29" s="141"/>
      <c r="H29" s="141"/>
      <c r="I29" s="135">
        <f t="shared" si="1"/>
        <v>0</v>
      </c>
      <c r="J29" s="20"/>
    </row>
    <row r="30" spans="1:10" ht="15" thickBot="1" x14ac:dyDescent="0.35">
      <c r="A30" s="153"/>
      <c r="B30" s="176" t="s">
        <v>107</v>
      </c>
      <c r="C30" s="177"/>
      <c r="D30" s="178"/>
      <c r="E30" s="120">
        <f t="shared" ref="E30:H30" si="3">SUM(E26:E29)</f>
        <v>0</v>
      </c>
      <c r="F30" s="120">
        <f t="shared" si="3"/>
        <v>0</v>
      </c>
      <c r="G30" s="120">
        <f t="shared" si="3"/>
        <v>0</v>
      </c>
      <c r="H30" s="120">
        <f t="shared" si="3"/>
        <v>0</v>
      </c>
      <c r="I30" s="150">
        <f t="shared" si="1"/>
        <v>0</v>
      </c>
      <c r="J30" s="20"/>
    </row>
    <row r="31" spans="1:10" ht="15" customHeight="1" x14ac:dyDescent="0.3">
      <c r="A31" s="153" t="s">
        <v>21</v>
      </c>
      <c r="B31" s="157" t="s">
        <v>22</v>
      </c>
      <c r="C31" s="158"/>
      <c r="D31" s="159"/>
      <c r="E31" s="142"/>
      <c r="F31" s="142"/>
      <c r="G31" s="142"/>
      <c r="H31" s="142"/>
      <c r="I31" s="135">
        <f t="shared" si="1"/>
        <v>0</v>
      </c>
      <c r="J31" s="20"/>
    </row>
    <row r="32" spans="1:10" ht="15" customHeight="1" x14ac:dyDescent="0.3">
      <c r="A32" s="153"/>
      <c r="B32" s="163" t="s">
        <v>103</v>
      </c>
      <c r="C32" s="164"/>
      <c r="D32" s="165"/>
      <c r="E32" s="139"/>
      <c r="F32" s="139"/>
      <c r="G32" s="139"/>
      <c r="H32" s="139"/>
      <c r="I32" s="135">
        <f t="shared" si="1"/>
        <v>0</v>
      </c>
      <c r="J32" s="20"/>
    </row>
    <row r="33" spans="1:10" ht="15" customHeight="1" x14ac:dyDescent="0.3">
      <c r="A33" s="153"/>
      <c r="B33" s="163" t="s">
        <v>59</v>
      </c>
      <c r="C33" s="164"/>
      <c r="D33" s="165"/>
      <c r="E33" s="139"/>
      <c r="F33" s="139"/>
      <c r="G33" s="139"/>
      <c r="H33" s="139"/>
      <c r="I33" s="135">
        <f t="shared" si="1"/>
        <v>0</v>
      </c>
      <c r="J33" s="20"/>
    </row>
    <row r="34" spans="1:10" ht="15" customHeight="1" x14ac:dyDescent="0.3">
      <c r="A34" s="153"/>
      <c r="B34" s="163" t="s">
        <v>25</v>
      </c>
      <c r="C34" s="164"/>
      <c r="D34" s="165"/>
      <c r="E34" s="139"/>
      <c r="F34" s="139"/>
      <c r="G34" s="139"/>
      <c r="H34" s="139"/>
      <c r="I34" s="135">
        <f t="shared" si="1"/>
        <v>0</v>
      </c>
      <c r="J34" s="20"/>
    </row>
    <row r="35" spans="1:10" ht="15" customHeight="1" x14ac:dyDescent="0.3">
      <c r="A35" s="153"/>
      <c r="B35" s="163" t="s">
        <v>89</v>
      </c>
      <c r="C35" s="164"/>
      <c r="D35" s="165"/>
      <c r="E35" s="139"/>
      <c r="F35" s="139"/>
      <c r="G35" s="139"/>
      <c r="H35" s="139"/>
      <c r="I35" s="135">
        <f t="shared" si="1"/>
        <v>0</v>
      </c>
      <c r="J35" s="20"/>
    </row>
    <row r="36" spans="1:10" ht="15" customHeight="1" x14ac:dyDescent="0.3">
      <c r="A36" s="153"/>
      <c r="B36" s="163" t="s">
        <v>51</v>
      </c>
      <c r="C36" s="164"/>
      <c r="D36" s="165"/>
      <c r="E36" s="139"/>
      <c r="F36" s="139"/>
      <c r="G36" s="139"/>
      <c r="H36" s="139"/>
      <c r="I36" s="135">
        <f t="shared" si="1"/>
        <v>0</v>
      </c>
      <c r="J36" s="20"/>
    </row>
    <row r="37" spans="1:10" x14ac:dyDescent="0.3">
      <c r="A37" s="153"/>
      <c r="B37" s="163" t="s">
        <v>27</v>
      </c>
      <c r="C37" s="164"/>
      <c r="D37" s="165"/>
      <c r="E37" s="139"/>
      <c r="F37" s="139"/>
      <c r="G37" s="139"/>
      <c r="H37" s="139"/>
      <c r="I37" s="135">
        <f t="shared" si="1"/>
        <v>0</v>
      </c>
      <c r="J37" s="20"/>
    </row>
    <row r="38" spans="1:10" ht="15" customHeight="1" x14ac:dyDescent="0.3">
      <c r="A38" s="153"/>
      <c r="B38" s="163" t="s">
        <v>28</v>
      </c>
      <c r="C38" s="164"/>
      <c r="D38" s="165"/>
      <c r="E38" s="139"/>
      <c r="F38" s="139"/>
      <c r="G38" s="139"/>
      <c r="H38" s="139"/>
      <c r="I38" s="135">
        <f t="shared" si="1"/>
        <v>0</v>
      </c>
      <c r="J38" s="20"/>
    </row>
    <row r="39" spans="1:10" ht="15" customHeight="1" x14ac:dyDescent="0.3">
      <c r="A39" s="153"/>
      <c r="B39" s="163" t="s">
        <v>101</v>
      </c>
      <c r="C39" s="164"/>
      <c r="D39" s="165"/>
      <c r="E39" s="139"/>
      <c r="F39" s="139"/>
      <c r="G39" s="139"/>
      <c r="H39" s="139"/>
      <c r="I39" s="135">
        <f t="shared" si="1"/>
        <v>0</v>
      </c>
      <c r="J39" s="20"/>
    </row>
    <row r="40" spans="1:10" ht="15" customHeight="1" x14ac:dyDescent="0.3">
      <c r="A40" s="153"/>
      <c r="B40" s="163"/>
      <c r="C40" s="164"/>
      <c r="D40" s="165"/>
      <c r="E40" s="141"/>
      <c r="F40" s="141"/>
      <c r="G40" s="141"/>
      <c r="H40" s="141"/>
      <c r="I40" s="135">
        <f t="shared" si="1"/>
        <v>0</v>
      </c>
      <c r="J40" s="20"/>
    </row>
    <row r="41" spans="1:10" ht="15.75" customHeight="1" thickBot="1" x14ac:dyDescent="0.35">
      <c r="A41" s="153"/>
      <c r="B41" s="176" t="s">
        <v>108</v>
      </c>
      <c r="C41" s="177"/>
      <c r="D41" s="178"/>
      <c r="E41" s="120">
        <f t="shared" ref="E41:H41" si="4">SUM(E31:E40)</f>
        <v>0</v>
      </c>
      <c r="F41" s="120">
        <f t="shared" si="4"/>
        <v>0</v>
      </c>
      <c r="G41" s="120">
        <f t="shared" si="4"/>
        <v>0</v>
      </c>
      <c r="H41" s="120">
        <f t="shared" si="4"/>
        <v>0</v>
      </c>
      <c r="I41" s="150">
        <f t="shared" si="1"/>
        <v>0</v>
      </c>
      <c r="J41" s="20"/>
    </row>
    <row r="42" spans="1:10" ht="15" customHeight="1" x14ac:dyDescent="0.3">
      <c r="A42" s="152" t="s">
        <v>31</v>
      </c>
      <c r="B42" s="160" t="s">
        <v>102</v>
      </c>
      <c r="C42" s="161"/>
      <c r="D42" s="162"/>
      <c r="E42" s="142"/>
      <c r="F42" s="142"/>
      <c r="G42" s="142"/>
      <c r="H42" s="142"/>
      <c r="I42" s="135">
        <f t="shared" si="1"/>
        <v>0</v>
      </c>
      <c r="J42" s="20"/>
    </row>
    <row r="43" spans="1:10" ht="15" customHeight="1" x14ac:dyDescent="0.3">
      <c r="A43" s="153"/>
      <c r="B43" s="163" t="s">
        <v>32</v>
      </c>
      <c r="C43" s="164"/>
      <c r="D43" s="165"/>
      <c r="E43" s="139"/>
      <c r="F43" s="139"/>
      <c r="G43" s="139"/>
      <c r="H43" s="139"/>
      <c r="I43" s="135">
        <f t="shared" si="1"/>
        <v>0</v>
      </c>
      <c r="J43" s="20"/>
    </row>
    <row r="44" spans="1:10" ht="15" customHeight="1" x14ac:dyDescent="0.3">
      <c r="A44" s="153"/>
      <c r="B44" s="163" t="s">
        <v>46</v>
      </c>
      <c r="C44" s="164"/>
      <c r="D44" s="165"/>
      <c r="E44" s="139"/>
      <c r="F44" s="139"/>
      <c r="G44" s="139"/>
      <c r="H44" s="139"/>
      <c r="I44" s="135">
        <f t="shared" si="1"/>
        <v>0</v>
      </c>
      <c r="J44" s="20"/>
    </row>
    <row r="45" spans="1:10" ht="15" customHeight="1" thickBot="1" x14ac:dyDescent="0.35">
      <c r="A45" s="153"/>
      <c r="B45" s="176" t="s">
        <v>109</v>
      </c>
      <c r="C45" s="177"/>
      <c r="D45" s="178"/>
      <c r="E45" s="121">
        <f t="shared" ref="E45:H45" si="5">SUM(E42:E44)</f>
        <v>0</v>
      </c>
      <c r="F45" s="121">
        <f t="shared" si="5"/>
        <v>0</v>
      </c>
      <c r="G45" s="121">
        <f t="shared" si="5"/>
        <v>0</v>
      </c>
      <c r="H45" s="121">
        <f t="shared" si="5"/>
        <v>0</v>
      </c>
      <c r="I45" s="150">
        <f t="shared" si="1"/>
        <v>0</v>
      </c>
      <c r="J45" s="20"/>
    </row>
    <row r="46" spans="1:10" ht="45" customHeight="1" thickBot="1" x14ac:dyDescent="0.35">
      <c r="A46" s="131" t="s">
        <v>98</v>
      </c>
      <c r="B46" s="154" t="s">
        <v>100</v>
      </c>
      <c r="C46" s="155"/>
      <c r="D46" s="156"/>
      <c r="E46" s="126">
        <f>SUM(E45,E41,E30,E25,E20,E19)</f>
        <v>0</v>
      </c>
      <c r="F46" s="126">
        <f>SUM(F45,F41,F30,F25,F20,F19)</f>
        <v>0</v>
      </c>
      <c r="G46" s="126">
        <f>SUM(G45,G41,G30,G25,G20,G19)</f>
        <v>0</v>
      </c>
      <c r="H46" s="126">
        <f>SUM(H45,H41,H30,H25,H20,H19)</f>
        <v>0</v>
      </c>
      <c r="I46" s="143">
        <f t="shared" si="1"/>
        <v>0</v>
      </c>
      <c r="J46" s="20"/>
    </row>
    <row r="47" spans="1:10" s="60" customFormat="1" ht="15" customHeight="1" x14ac:dyDescent="0.3">
      <c r="A47" s="152" t="s">
        <v>35</v>
      </c>
      <c r="B47" s="163" t="s">
        <v>88</v>
      </c>
      <c r="C47" s="164"/>
      <c r="D47" s="165"/>
      <c r="E47" s="144"/>
      <c r="F47" s="144"/>
      <c r="G47" s="144"/>
      <c r="H47" s="144"/>
      <c r="I47" s="135">
        <f t="shared" si="1"/>
        <v>0</v>
      </c>
      <c r="J47" s="59"/>
    </row>
    <row r="48" spans="1:10" ht="15" customHeight="1" x14ac:dyDescent="0.3">
      <c r="A48" s="153"/>
      <c r="B48" s="163" t="s">
        <v>101</v>
      </c>
      <c r="C48" s="164"/>
      <c r="D48" s="165"/>
      <c r="E48" s="145"/>
      <c r="F48" s="145"/>
      <c r="G48" s="145"/>
      <c r="H48" s="145"/>
      <c r="I48" s="135">
        <f t="shared" si="1"/>
        <v>0</v>
      </c>
      <c r="J48" s="20"/>
    </row>
    <row r="49" spans="1:10" ht="15" customHeight="1" x14ac:dyDescent="0.3">
      <c r="A49" s="153"/>
      <c r="B49" s="163"/>
      <c r="C49" s="164"/>
      <c r="D49" s="165"/>
      <c r="E49" s="146"/>
      <c r="F49" s="146"/>
      <c r="G49" s="146"/>
      <c r="H49" s="146"/>
      <c r="I49" s="135">
        <f t="shared" si="1"/>
        <v>0</v>
      </c>
      <c r="J49" s="20"/>
    </row>
    <row r="50" spans="1:10" ht="15" customHeight="1" x14ac:dyDescent="0.3">
      <c r="A50" s="184"/>
      <c r="B50" s="169"/>
      <c r="C50" s="169"/>
      <c r="D50" s="169"/>
      <c r="E50" s="145"/>
      <c r="F50" s="145"/>
      <c r="G50" s="145"/>
      <c r="H50" s="145"/>
      <c r="I50" s="135">
        <f t="shared" si="1"/>
        <v>0</v>
      </c>
      <c r="J50" s="20"/>
    </row>
    <row r="51" spans="1:10" ht="15" customHeight="1" thickBot="1" x14ac:dyDescent="0.35">
      <c r="A51" s="153"/>
      <c r="B51" s="170" t="s">
        <v>110</v>
      </c>
      <c r="C51" s="171"/>
      <c r="D51" s="172"/>
      <c r="E51" s="121">
        <f t="shared" ref="E51:H51" si="6">SUM(E47:E50)</f>
        <v>0</v>
      </c>
      <c r="F51" s="121">
        <f t="shared" si="6"/>
        <v>0</v>
      </c>
      <c r="G51" s="121">
        <f t="shared" si="6"/>
        <v>0</v>
      </c>
      <c r="H51" s="121">
        <f t="shared" si="6"/>
        <v>0</v>
      </c>
      <c r="I51" s="137">
        <f t="shared" si="1"/>
        <v>0</v>
      </c>
      <c r="J51" s="20"/>
    </row>
    <row r="52" spans="1:10" ht="15" thickBot="1" x14ac:dyDescent="0.35">
      <c r="A52" s="122"/>
      <c r="B52" s="195" t="s">
        <v>97</v>
      </c>
      <c r="C52" s="196"/>
      <c r="D52" s="197"/>
      <c r="E52" s="130"/>
      <c r="F52" s="130"/>
      <c r="G52" s="130"/>
      <c r="H52" s="130"/>
      <c r="I52" s="147">
        <f t="shared" si="1"/>
        <v>0</v>
      </c>
      <c r="J52" s="20"/>
    </row>
    <row r="53" spans="1:10" x14ac:dyDescent="0.3">
      <c r="A53" s="191" t="s">
        <v>95</v>
      </c>
      <c r="B53" s="193" t="s">
        <v>99</v>
      </c>
      <c r="C53" s="193"/>
      <c r="D53" s="193"/>
      <c r="E53" s="127"/>
      <c r="F53" s="127"/>
      <c r="G53" s="127"/>
      <c r="H53" s="127"/>
      <c r="I53" s="148">
        <f t="shared" si="1"/>
        <v>0</v>
      </c>
      <c r="J53" s="20"/>
    </row>
    <row r="54" spans="1:10" ht="15" thickBot="1" x14ac:dyDescent="0.35">
      <c r="A54" s="192"/>
      <c r="B54" s="194" t="s">
        <v>96</v>
      </c>
      <c r="C54" s="194"/>
      <c r="D54" s="194"/>
      <c r="E54" s="124">
        <f>SUM(E53,E52,E51,E46)</f>
        <v>0</v>
      </c>
      <c r="F54" s="124">
        <f>SUM(F53,F52,F51,F46)</f>
        <v>0</v>
      </c>
      <c r="G54" s="124">
        <f>SUM(G53,G52,G51,G46)</f>
        <v>0</v>
      </c>
      <c r="H54" s="124">
        <f>SUM(H53,H52,H51,H46)</f>
        <v>0</v>
      </c>
      <c r="I54" s="125">
        <f t="shared" si="1"/>
        <v>0</v>
      </c>
      <c r="J54" s="20"/>
    </row>
    <row r="55" spans="1:10" x14ac:dyDescent="0.3">
      <c r="E55" s="20"/>
      <c r="F55" s="20"/>
      <c r="G55" s="20"/>
      <c r="H55" s="20"/>
      <c r="I55" s="20"/>
    </row>
  </sheetData>
  <sheetProtection formatCells="0" formatColumns="0" formatRows="0" insertColumns="0" insertRows="0" deleteColumns="0" deleteRows="0"/>
  <mergeCells count="47">
    <mergeCell ref="A1:D1"/>
    <mergeCell ref="E1:H1"/>
    <mergeCell ref="A2:D2"/>
    <mergeCell ref="E2:H2"/>
    <mergeCell ref="A4:A20"/>
    <mergeCell ref="B19:D19"/>
    <mergeCell ref="B20:D20"/>
    <mergeCell ref="A21:A25"/>
    <mergeCell ref="B21:D21"/>
    <mergeCell ref="B22:D22"/>
    <mergeCell ref="B23:D23"/>
    <mergeCell ref="B24:D24"/>
    <mergeCell ref="B25:D25"/>
    <mergeCell ref="B39:D39"/>
    <mergeCell ref="A26:A30"/>
    <mergeCell ref="B26:D26"/>
    <mergeCell ref="B27:D27"/>
    <mergeCell ref="B28:D28"/>
    <mergeCell ref="B29:D29"/>
    <mergeCell ref="B30:D30"/>
    <mergeCell ref="B40:D40"/>
    <mergeCell ref="B41:D41"/>
    <mergeCell ref="A42:A45"/>
    <mergeCell ref="B42:D42"/>
    <mergeCell ref="B43:D43"/>
    <mergeCell ref="B44:D44"/>
    <mergeCell ref="B45:D45"/>
    <mergeCell ref="A31:A41"/>
    <mergeCell ref="B31:D31"/>
    <mergeCell ref="B32:D32"/>
    <mergeCell ref="B33:D33"/>
    <mergeCell ref="B34:D34"/>
    <mergeCell ref="B35:D35"/>
    <mergeCell ref="B36:D36"/>
    <mergeCell ref="B37:D37"/>
    <mergeCell ref="B38:D38"/>
    <mergeCell ref="B52:D52"/>
    <mergeCell ref="A53:A54"/>
    <mergeCell ref="B53:D53"/>
    <mergeCell ref="B54:D54"/>
    <mergeCell ref="B46:D46"/>
    <mergeCell ref="A47:A51"/>
    <mergeCell ref="B47:D47"/>
    <mergeCell ref="B48:D48"/>
    <mergeCell ref="B49:D49"/>
    <mergeCell ref="B50:D50"/>
    <mergeCell ref="B51:D51"/>
  </mergeCells>
  <pageMargins left="0.3" right="0.3" top="0.35" bottom="0.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58C8-9C2F-4E2E-AFB8-FC3D8674471E}">
  <sheetPr>
    <pageSetUpPr fitToPage="1"/>
  </sheetPr>
  <dimension ref="A1:J55"/>
  <sheetViews>
    <sheetView zoomScale="90" zoomScaleNormal="90" workbookViewId="0">
      <pane xSplit="4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I3" sqref="I3"/>
    </sheetView>
  </sheetViews>
  <sheetFormatPr defaultColWidth="9.109375" defaultRowHeight="14.4" x14ac:dyDescent="0.3"/>
  <cols>
    <col min="1" max="1" width="18.88671875" style="2" customWidth="1"/>
    <col min="2" max="2" width="28.5546875" style="2" customWidth="1"/>
    <col min="3" max="4" width="9.109375" style="2"/>
    <col min="5" max="6" width="10.44140625" style="2" customWidth="1"/>
    <col min="7" max="7" width="10.33203125" style="2" customWidth="1"/>
    <col min="8" max="8" width="10.6640625" style="2" customWidth="1"/>
    <col min="9" max="9" width="10.109375" style="2" customWidth="1"/>
    <col min="10" max="16384" width="9.109375" style="2"/>
  </cols>
  <sheetData>
    <row r="1" spans="1:10" x14ac:dyDescent="0.3">
      <c r="A1" s="179" t="s">
        <v>90</v>
      </c>
      <c r="B1" s="179"/>
      <c r="C1" s="179"/>
      <c r="D1" s="179"/>
      <c r="E1" s="180" t="s">
        <v>92</v>
      </c>
      <c r="F1" s="181"/>
      <c r="G1" s="181"/>
      <c r="H1" s="181"/>
      <c r="I1" s="119"/>
    </row>
    <row r="2" spans="1:10" ht="15" thickBot="1" x14ac:dyDescent="0.35">
      <c r="A2" s="179" t="s">
        <v>91</v>
      </c>
      <c r="B2" s="179"/>
      <c r="C2" s="179"/>
      <c r="D2" s="179"/>
      <c r="E2" s="182" t="s">
        <v>0</v>
      </c>
      <c r="F2" s="183"/>
      <c r="G2" s="183"/>
      <c r="H2" s="183"/>
      <c r="I2" s="149"/>
    </row>
    <row r="3" spans="1:10" ht="42.75" customHeight="1" thickBot="1" x14ac:dyDescent="0.35">
      <c r="A3" s="3"/>
      <c r="B3" s="4"/>
      <c r="C3" s="4"/>
      <c r="D3" s="4"/>
      <c r="E3" s="7" t="s">
        <v>3</v>
      </c>
      <c r="F3" s="7" t="s">
        <v>58</v>
      </c>
      <c r="G3" s="7" t="s">
        <v>56</v>
      </c>
      <c r="H3" s="7" t="s">
        <v>54</v>
      </c>
      <c r="I3" s="5" t="s">
        <v>112</v>
      </c>
    </row>
    <row r="4" spans="1:10" ht="39" customHeight="1" x14ac:dyDescent="0.3">
      <c r="A4" s="152" t="s">
        <v>7</v>
      </c>
      <c r="B4" s="8" t="s">
        <v>94</v>
      </c>
      <c r="C4" s="128" t="s">
        <v>9</v>
      </c>
      <c r="D4" s="10" t="s">
        <v>93</v>
      </c>
      <c r="E4" s="129">
        <v>45641</v>
      </c>
      <c r="F4" s="129">
        <v>45731</v>
      </c>
      <c r="G4" s="129">
        <v>45824</v>
      </c>
      <c r="H4" s="129">
        <v>45916</v>
      </c>
      <c r="I4" s="129" t="s">
        <v>111</v>
      </c>
    </row>
    <row r="5" spans="1:10" x14ac:dyDescent="0.3">
      <c r="A5" s="184"/>
      <c r="B5" s="123"/>
      <c r="C5" s="17"/>
      <c r="D5" s="89"/>
      <c r="E5" s="132"/>
      <c r="F5" s="132"/>
      <c r="G5" s="132"/>
      <c r="H5" s="132"/>
      <c r="I5" s="133"/>
      <c r="J5" s="20"/>
    </row>
    <row r="6" spans="1:10" x14ac:dyDescent="0.3">
      <c r="A6" s="184"/>
      <c r="B6" s="123"/>
      <c r="C6" s="17"/>
      <c r="D6" s="89"/>
      <c r="E6" s="132"/>
      <c r="F6" s="132"/>
      <c r="G6" s="132"/>
      <c r="H6" s="132"/>
      <c r="I6" s="133"/>
      <c r="J6" s="20"/>
    </row>
    <row r="7" spans="1:10" x14ac:dyDescent="0.3">
      <c r="A7" s="184"/>
      <c r="B7" s="123"/>
      <c r="C7" s="17"/>
      <c r="D7" s="89"/>
      <c r="E7" s="132"/>
      <c r="F7" s="132"/>
      <c r="G7" s="132"/>
      <c r="H7" s="132"/>
      <c r="I7" s="133"/>
      <c r="J7" s="20"/>
    </row>
    <row r="8" spans="1:10" x14ac:dyDescent="0.3">
      <c r="A8" s="184"/>
      <c r="B8" s="123"/>
      <c r="C8" s="17"/>
      <c r="D8" s="89"/>
      <c r="E8" s="132"/>
      <c r="F8" s="132"/>
      <c r="G8" s="132"/>
      <c r="H8" s="132"/>
      <c r="I8" s="133"/>
      <c r="J8" s="20"/>
    </row>
    <row r="9" spans="1:10" x14ac:dyDescent="0.3">
      <c r="A9" s="184"/>
      <c r="B9" s="123"/>
      <c r="C9" s="17"/>
      <c r="D9" s="89"/>
      <c r="E9" s="132"/>
      <c r="F9" s="132"/>
      <c r="G9" s="132"/>
      <c r="H9" s="132"/>
      <c r="I9" s="133"/>
      <c r="J9" s="20"/>
    </row>
    <row r="10" spans="1:10" x14ac:dyDescent="0.3">
      <c r="A10" s="184"/>
      <c r="B10" s="123"/>
      <c r="C10" s="17"/>
      <c r="D10" s="89"/>
      <c r="E10" s="132"/>
      <c r="F10" s="132"/>
      <c r="G10" s="132"/>
      <c r="H10" s="132"/>
      <c r="I10" s="133"/>
      <c r="J10" s="20"/>
    </row>
    <row r="11" spans="1:10" x14ac:dyDescent="0.3">
      <c r="A11" s="184"/>
      <c r="B11" s="123"/>
      <c r="C11" s="17"/>
      <c r="D11" s="89"/>
      <c r="E11" s="132"/>
      <c r="F11" s="132"/>
      <c r="G11" s="132"/>
      <c r="H11" s="132"/>
      <c r="I11" s="133"/>
      <c r="J11" s="20"/>
    </row>
    <row r="12" spans="1:10" x14ac:dyDescent="0.3">
      <c r="A12" s="184"/>
      <c r="B12" s="123"/>
      <c r="C12" s="17"/>
      <c r="D12" s="89"/>
      <c r="E12" s="132"/>
      <c r="F12" s="132"/>
      <c r="G12" s="132"/>
      <c r="H12" s="132"/>
      <c r="I12" s="133"/>
      <c r="J12" s="20"/>
    </row>
    <row r="13" spans="1:10" x14ac:dyDescent="0.3">
      <c r="A13" s="184"/>
      <c r="B13" s="123"/>
      <c r="C13" s="17"/>
      <c r="D13" s="89"/>
      <c r="E13" s="132"/>
      <c r="F13" s="132"/>
      <c r="G13" s="132"/>
      <c r="H13" s="132"/>
      <c r="I13" s="133"/>
      <c r="J13" s="20"/>
    </row>
    <row r="14" spans="1:10" x14ac:dyDescent="0.3">
      <c r="A14" s="184"/>
      <c r="B14" s="123"/>
      <c r="C14" s="17"/>
      <c r="D14" s="89"/>
      <c r="E14" s="132"/>
      <c r="F14" s="132"/>
      <c r="G14" s="132"/>
      <c r="H14" s="132"/>
      <c r="I14" s="133"/>
      <c r="J14" s="20"/>
    </row>
    <row r="15" spans="1:10" x14ac:dyDescent="0.3">
      <c r="A15" s="184"/>
      <c r="B15" s="123"/>
      <c r="C15" s="17"/>
      <c r="D15" s="89"/>
      <c r="E15" s="132"/>
      <c r="F15" s="132"/>
      <c r="G15" s="132"/>
      <c r="H15" s="132"/>
      <c r="I15" s="133"/>
      <c r="J15" s="20"/>
    </row>
    <row r="16" spans="1:10" x14ac:dyDescent="0.3">
      <c r="A16" s="184"/>
      <c r="B16" s="123"/>
      <c r="C16" s="17"/>
      <c r="D16" s="89"/>
      <c r="E16" s="132"/>
      <c r="F16" s="132"/>
      <c r="G16" s="132"/>
      <c r="H16" s="132"/>
      <c r="I16" s="133"/>
      <c r="J16" s="20"/>
    </row>
    <row r="17" spans="1:10" x14ac:dyDescent="0.3">
      <c r="A17" s="184"/>
      <c r="B17" s="123"/>
      <c r="C17" s="17"/>
      <c r="D17" s="89"/>
      <c r="E17" s="132"/>
      <c r="F17" s="132"/>
      <c r="G17" s="132"/>
      <c r="H17" s="132"/>
      <c r="I17" s="133"/>
      <c r="J17" s="20"/>
    </row>
    <row r="18" spans="1:10" x14ac:dyDescent="0.3">
      <c r="A18" s="184"/>
      <c r="B18" s="123"/>
      <c r="C18" s="17"/>
      <c r="D18" s="89"/>
      <c r="E18" s="132"/>
      <c r="F18" s="132"/>
      <c r="G18" s="132"/>
      <c r="H18" s="132"/>
      <c r="I18" s="133"/>
      <c r="J18" s="20"/>
    </row>
    <row r="19" spans="1:10" x14ac:dyDescent="0.3">
      <c r="A19" s="184"/>
      <c r="B19" s="185" t="s">
        <v>105</v>
      </c>
      <c r="C19" s="186"/>
      <c r="D19" s="187"/>
      <c r="E19" s="134">
        <f t="shared" ref="E19:H19" si="0">SUM(E5:E18)</f>
        <v>0</v>
      </c>
      <c r="F19" s="134">
        <f t="shared" si="0"/>
        <v>0</v>
      </c>
      <c r="G19" s="134">
        <f t="shared" si="0"/>
        <v>0</v>
      </c>
      <c r="H19" s="134">
        <f t="shared" si="0"/>
        <v>0</v>
      </c>
      <c r="I19" s="135">
        <f t="shared" ref="I19:I54" si="1">SUM(E19,F19,G19,H19)</f>
        <v>0</v>
      </c>
      <c r="J19" s="20"/>
    </row>
    <row r="20" spans="1:10" ht="15" thickBot="1" x14ac:dyDescent="0.35">
      <c r="A20" s="184"/>
      <c r="B20" s="188" t="s">
        <v>106</v>
      </c>
      <c r="C20" s="189"/>
      <c r="D20" s="190"/>
      <c r="E20" s="136"/>
      <c r="F20" s="136"/>
      <c r="G20" s="136"/>
      <c r="H20" s="136"/>
      <c r="I20" s="137">
        <f t="shared" si="1"/>
        <v>0</v>
      </c>
      <c r="J20" s="20"/>
    </row>
    <row r="21" spans="1:10" ht="15" customHeight="1" x14ac:dyDescent="0.3">
      <c r="A21" s="152" t="s">
        <v>12</v>
      </c>
      <c r="B21" s="157" t="s">
        <v>13</v>
      </c>
      <c r="C21" s="158"/>
      <c r="D21" s="159"/>
      <c r="E21" s="138"/>
      <c r="F21" s="138"/>
      <c r="G21" s="138"/>
      <c r="H21" s="138"/>
      <c r="I21" s="135">
        <f t="shared" si="1"/>
        <v>0</v>
      </c>
      <c r="J21" s="20"/>
    </row>
    <row r="22" spans="1:10" ht="15" customHeight="1" x14ac:dyDescent="0.3">
      <c r="A22" s="153"/>
      <c r="B22" s="163" t="s">
        <v>14</v>
      </c>
      <c r="C22" s="164"/>
      <c r="D22" s="165"/>
      <c r="E22" s="139"/>
      <c r="F22" s="139"/>
      <c r="G22" s="139"/>
      <c r="H22" s="139"/>
      <c r="I22" s="140">
        <f t="shared" si="1"/>
        <v>0</v>
      </c>
      <c r="J22" s="20"/>
    </row>
    <row r="23" spans="1:10" x14ac:dyDescent="0.3">
      <c r="A23" s="153"/>
      <c r="B23" s="166" t="s">
        <v>101</v>
      </c>
      <c r="C23" s="167"/>
      <c r="D23" s="168"/>
      <c r="E23" s="141"/>
      <c r="F23" s="141"/>
      <c r="G23" s="141"/>
      <c r="H23" s="141"/>
      <c r="I23" s="140">
        <f t="shared" si="1"/>
        <v>0</v>
      </c>
      <c r="J23" s="20"/>
    </row>
    <row r="24" spans="1:10" x14ac:dyDescent="0.3">
      <c r="A24" s="153"/>
      <c r="B24" s="166"/>
      <c r="C24" s="167"/>
      <c r="D24" s="168"/>
      <c r="E24" s="141"/>
      <c r="F24" s="141"/>
      <c r="G24" s="141"/>
      <c r="H24" s="141"/>
      <c r="I24" s="140">
        <f t="shared" si="1"/>
        <v>0</v>
      </c>
      <c r="J24" s="20"/>
    </row>
    <row r="25" spans="1:10" ht="15" thickBot="1" x14ac:dyDescent="0.35">
      <c r="A25" s="153"/>
      <c r="B25" s="173" t="s">
        <v>104</v>
      </c>
      <c r="C25" s="174"/>
      <c r="D25" s="175"/>
      <c r="E25" s="120">
        <f t="shared" ref="E25:H25" si="2">SUM(E21:E24)</f>
        <v>0</v>
      </c>
      <c r="F25" s="120">
        <f t="shared" si="2"/>
        <v>0</v>
      </c>
      <c r="G25" s="120">
        <f t="shared" si="2"/>
        <v>0</v>
      </c>
      <c r="H25" s="120">
        <f t="shared" si="2"/>
        <v>0</v>
      </c>
      <c r="I25" s="150">
        <f t="shared" si="1"/>
        <v>0</v>
      </c>
      <c r="J25" s="20"/>
    </row>
    <row r="26" spans="1:10" x14ac:dyDescent="0.3">
      <c r="A26" s="152" t="s">
        <v>17</v>
      </c>
      <c r="B26" s="157" t="s">
        <v>18</v>
      </c>
      <c r="C26" s="158"/>
      <c r="D26" s="159"/>
      <c r="E26" s="138"/>
      <c r="F26" s="138"/>
      <c r="G26" s="138"/>
      <c r="H26" s="138"/>
      <c r="I26" s="135">
        <f t="shared" si="1"/>
        <v>0</v>
      </c>
      <c r="J26" s="20"/>
    </row>
    <row r="27" spans="1:10" ht="15" customHeight="1" x14ac:dyDescent="0.3">
      <c r="A27" s="153"/>
      <c r="B27" s="163" t="s">
        <v>52</v>
      </c>
      <c r="C27" s="164"/>
      <c r="D27" s="165"/>
      <c r="E27" s="139"/>
      <c r="F27" s="139"/>
      <c r="G27" s="139"/>
      <c r="H27" s="139"/>
      <c r="I27" s="135">
        <f t="shared" si="1"/>
        <v>0</v>
      </c>
      <c r="J27" s="20"/>
    </row>
    <row r="28" spans="1:10" ht="15" customHeight="1" x14ac:dyDescent="0.3">
      <c r="A28" s="153"/>
      <c r="B28" s="163" t="s">
        <v>101</v>
      </c>
      <c r="C28" s="164"/>
      <c r="D28" s="165"/>
      <c r="E28" s="139"/>
      <c r="F28" s="139"/>
      <c r="G28" s="139"/>
      <c r="H28" s="139"/>
      <c r="I28" s="135">
        <f t="shared" si="1"/>
        <v>0</v>
      </c>
      <c r="J28" s="20"/>
    </row>
    <row r="29" spans="1:10" ht="15" customHeight="1" x14ac:dyDescent="0.3">
      <c r="A29" s="153"/>
      <c r="B29" s="163"/>
      <c r="C29" s="164"/>
      <c r="D29" s="165"/>
      <c r="E29" s="141"/>
      <c r="F29" s="141"/>
      <c r="G29" s="141"/>
      <c r="H29" s="141"/>
      <c r="I29" s="135">
        <f t="shared" si="1"/>
        <v>0</v>
      </c>
      <c r="J29" s="20"/>
    </row>
    <row r="30" spans="1:10" ht="15" thickBot="1" x14ac:dyDescent="0.35">
      <c r="A30" s="153"/>
      <c r="B30" s="176" t="s">
        <v>107</v>
      </c>
      <c r="C30" s="177"/>
      <c r="D30" s="178"/>
      <c r="E30" s="120">
        <f t="shared" ref="E30:H30" si="3">SUM(E26:E29)</f>
        <v>0</v>
      </c>
      <c r="F30" s="120">
        <f t="shared" si="3"/>
        <v>0</v>
      </c>
      <c r="G30" s="120">
        <f t="shared" si="3"/>
        <v>0</v>
      </c>
      <c r="H30" s="120">
        <f t="shared" si="3"/>
        <v>0</v>
      </c>
      <c r="I30" s="150">
        <f t="shared" si="1"/>
        <v>0</v>
      </c>
      <c r="J30" s="20"/>
    </row>
    <row r="31" spans="1:10" ht="15" customHeight="1" x14ac:dyDescent="0.3">
      <c r="A31" s="153" t="s">
        <v>21</v>
      </c>
      <c r="B31" s="157" t="s">
        <v>22</v>
      </c>
      <c r="C31" s="158"/>
      <c r="D31" s="159"/>
      <c r="E31" s="142"/>
      <c r="F31" s="142"/>
      <c r="G31" s="142"/>
      <c r="H31" s="142"/>
      <c r="I31" s="135">
        <f t="shared" si="1"/>
        <v>0</v>
      </c>
      <c r="J31" s="20"/>
    </row>
    <row r="32" spans="1:10" ht="15" customHeight="1" x14ac:dyDescent="0.3">
      <c r="A32" s="153"/>
      <c r="B32" s="163" t="s">
        <v>103</v>
      </c>
      <c r="C32" s="164"/>
      <c r="D32" s="165"/>
      <c r="E32" s="139"/>
      <c r="F32" s="139"/>
      <c r="G32" s="139"/>
      <c r="H32" s="139"/>
      <c r="I32" s="135">
        <f t="shared" si="1"/>
        <v>0</v>
      </c>
      <c r="J32" s="20"/>
    </row>
    <row r="33" spans="1:10" ht="15" customHeight="1" x14ac:dyDescent="0.3">
      <c r="A33" s="153"/>
      <c r="B33" s="163" t="s">
        <v>59</v>
      </c>
      <c r="C33" s="164"/>
      <c r="D33" s="165"/>
      <c r="E33" s="139"/>
      <c r="F33" s="139"/>
      <c r="G33" s="139"/>
      <c r="H33" s="139"/>
      <c r="I33" s="135">
        <f t="shared" si="1"/>
        <v>0</v>
      </c>
      <c r="J33" s="20"/>
    </row>
    <row r="34" spans="1:10" ht="15" customHeight="1" x14ac:dyDescent="0.3">
      <c r="A34" s="153"/>
      <c r="B34" s="163" t="s">
        <v>25</v>
      </c>
      <c r="C34" s="164"/>
      <c r="D34" s="165"/>
      <c r="E34" s="139"/>
      <c r="F34" s="139"/>
      <c r="G34" s="139"/>
      <c r="H34" s="139"/>
      <c r="I34" s="135">
        <f t="shared" si="1"/>
        <v>0</v>
      </c>
      <c r="J34" s="20"/>
    </row>
    <row r="35" spans="1:10" ht="15" customHeight="1" x14ac:dyDescent="0.3">
      <c r="A35" s="153"/>
      <c r="B35" s="163" t="s">
        <v>89</v>
      </c>
      <c r="C35" s="164"/>
      <c r="D35" s="165"/>
      <c r="E35" s="139"/>
      <c r="F35" s="139"/>
      <c r="G35" s="139"/>
      <c r="H35" s="139"/>
      <c r="I35" s="135">
        <f t="shared" si="1"/>
        <v>0</v>
      </c>
      <c r="J35" s="20"/>
    </row>
    <row r="36" spans="1:10" ht="15" customHeight="1" x14ac:dyDescent="0.3">
      <c r="A36" s="153"/>
      <c r="B36" s="163" t="s">
        <v>51</v>
      </c>
      <c r="C36" s="164"/>
      <c r="D36" s="165"/>
      <c r="E36" s="139"/>
      <c r="F36" s="139"/>
      <c r="G36" s="139"/>
      <c r="H36" s="139"/>
      <c r="I36" s="135">
        <f t="shared" si="1"/>
        <v>0</v>
      </c>
      <c r="J36" s="20"/>
    </row>
    <row r="37" spans="1:10" x14ac:dyDescent="0.3">
      <c r="A37" s="153"/>
      <c r="B37" s="163" t="s">
        <v>27</v>
      </c>
      <c r="C37" s="164"/>
      <c r="D37" s="165"/>
      <c r="E37" s="139"/>
      <c r="F37" s="139"/>
      <c r="G37" s="139"/>
      <c r="H37" s="139"/>
      <c r="I37" s="135">
        <f t="shared" si="1"/>
        <v>0</v>
      </c>
      <c r="J37" s="20"/>
    </row>
    <row r="38" spans="1:10" ht="15" customHeight="1" x14ac:dyDescent="0.3">
      <c r="A38" s="153"/>
      <c r="B38" s="163" t="s">
        <v>28</v>
      </c>
      <c r="C38" s="164"/>
      <c r="D38" s="165"/>
      <c r="E38" s="139"/>
      <c r="F38" s="139"/>
      <c r="G38" s="139"/>
      <c r="H38" s="139"/>
      <c r="I38" s="135">
        <f t="shared" si="1"/>
        <v>0</v>
      </c>
      <c r="J38" s="20"/>
    </row>
    <row r="39" spans="1:10" ht="15" customHeight="1" x14ac:dyDescent="0.3">
      <c r="A39" s="153"/>
      <c r="B39" s="163" t="s">
        <v>101</v>
      </c>
      <c r="C39" s="164"/>
      <c r="D39" s="165"/>
      <c r="E39" s="139"/>
      <c r="F39" s="139"/>
      <c r="G39" s="139"/>
      <c r="H39" s="139"/>
      <c r="I39" s="135">
        <f t="shared" si="1"/>
        <v>0</v>
      </c>
      <c r="J39" s="20"/>
    </row>
    <row r="40" spans="1:10" ht="15" customHeight="1" x14ac:dyDescent="0.3">
      <c r="A40" s="153"/>
      <c r="B40" s="163"/>
      <c r="C40" s="164"/>
      <c r="D40" s="165"/>
      <c r="E40" s="141"/>
      <c r="F40" s="141"/>
      <c r="G40" s="141"/>
      <c r="H40" s="141"/>
      <c r="I40" s="135">
        <f t="shared" si="1"/>
        <v>0</v>
      </c>
      <c r="J40" s="20"/>
    </row>
    <row r="41" spans="1:10" ht="15.75" customHeight="1" thickBot="1" x14ac:dyDescent="0.35">
      <c r="A41" s="153"/>
      <c r="B41" s="176" t="s">
        <v>108</v>
      </c>
      <c r="C41" s="177"/>
      <c r="D41" s="178"/>
      <c r="E41" s="120">
        <f t="shared" ref="E41:H41" si="4">SUM(E31:E40)</f>
        <v>0</v>
      </c>
      <c r="F41" s="120">
        <f t="shared" si="4"/>
        <v>0</v>
      </c>
      <c r="G41" s="120">
        <f t="shared" si="4"/>
        <v>0</v>
      </c>
      <c r="H41" s="120">
        <f t="shared" si="4"/>
        <v>0</v>
      </c>
      <c r="I41" s="150">
        <f t="shared" si="1"/>
        <v>0</v>
      </c>
      <c r="J41" s="20"/>
    </row>
    <row r="42" spans="1:10" ht="15" customHeight="1" x14ac:dyDescent="0.3">
      <c r="A42" s="152" t="s">
        <v>31</v>
      </c>
      <c r="B42" s="160" t="s">
        <v>102</v>
      </c>
      <c r="C42" s="161"/>
      <c r="D42" s="162"/>
      <c r="E42" s="142"/>
      <c r="F42" s="142"/>
      <c r="G42" s="142"/>
      <c r="H42" s="142"/>
      <c r="I42" s="135">
        <f t="shared" si="1"/>
        <v>0</v>
      </c>
      <c r="J42" s="20"/>
    </row>
    <row r="43" spans="1:10" ht="15" customHeight="1" x14ac:dyDescent="0.3">
      <c r="A43" s="153"/>
      <c r="B43" s="163" t="s">
        <v>32</v>
      </c>
      <c r="C43" s="164"/>
      <c r="D43" s="165"/>
      <c r="E43" s="139"/>
      <c r="F43" s="139"/>
      <c r="G43" s="139"/>
      <c r="H43" s="139"/>
      <c r="I43" s="135">
        <f t="shared" si="1"/>
        <v>0</v>
      </c>
      <c r="J43" s="20"/>
    </row>
    <row r="44" spans="1:10" ht="15" customHeight="1" x14ac:dyDescent="0.3">
      <c r="A44" s="153"/>
      <c r="B44" s="163" t="s">
        <v>46</v>
      </c>
      <c r="C44" s="164"/>
      <c r="D44" s="165"/>
      <c r="E44" s="139"/>
      <c r="F44" s="139"/>
      <c r="G44" s="139"/>
      <c r="H44" s="139"/>
      <c r="I44" s="135">
        <f t="shared" si="1"/>
        <v>0</v>
      </c>
      <c r="J44" s="20"/>
    </row>
    <row r="45" spans="1:10" ht="15" customHeight="1" thickBot="1" x14ac:dyDescent="0.35">
      <c r="A45" s="153"/>
      <c r="B45" s="176" t="s">
        <v>109</v>
      </c>
      <c r="C45" s="177"/>
      <c r="D45" s="178"/>
      <c r="E45" s="121">
        <f t="shared" ref="E45:H45" si="5">SUM(E42:E44)</f>
        <v>0</v>
      </c>
      <c r="F45" s="121">
        <f t="shared" si="5"/>
        <v>0</v>
      </c>
      <c r="G45" s="121">
        <f t="shared" si="5"/>
        <v>0</v>
      </c>
      <c r="H45" s="121">
        <f t="shared" si="5"/>
        <v>0</v>
      </c>
      <c r="I45" s="150">
        <f t="shared" si="1"/>
        <v>0</v>
      </c>
      <c r="J45" s="20"/>
    </row>
    <row r="46" spans="1:10" ht="45" customHeight="1" thickBot="1" x14ac:dyDescent="0.35">
      <c r="A46" s="131" t="s">
        <v>98</v>
      </c>
      <c r="B46" s="154" t="s">
        <v>100</v>
      </c>
      <c r="C46" s="155"/>
      <c r="D46" s="156"/>
      <c r="E46" s="126">
        <f>SUM(E45,E41,E30,E25,E20,E19)</f>
        <v>0</v>
      </c>
      <c r="F46" s="126">
        <f>SUM(F45,F41,F30,F25,F20,F19)</f>
        <v>0</v>
      </c>
      <c r="G46" s="126">
        <f>SUM(G45,G41,G30,G25,G20,G19)</f>
        <v>0</v>
      </c>
      <c r="H46" s="126">
        <f>SUM(H45,H41,H30,H25,H20,H19)</f>
        <v>0</v>
      </c>
      <c r="I46" s="143">
        <f t="shared" si="1"/>
        <v>0</v>
      </c>
      <c r="J46" s="20"/>
    </row>
    <row r="47" spans="1:10" s="60" customFormat="1" ht="15" customHeight="1" x14ac:dyDescent="0.3">
      <c r="A47" s="152" t="s">
        <v>35</v>
      </c>
      <c r="B47" s="163" t="s">
        <v>88</v>
      </c>
      <c r="C47" s="164"/>
      <c r="D47" s="165"/>
      <c r="E47" s="144"/>
      <c r="F47" s="144"/>
      <c r="G47" s="144"/>
      <c r="H47" s="144"/>
      <c r="I47" s="135">
        <f t="shared" si="1"/>
        <v>0</v>
      </c>
      <c r="J47" s="59"/>
    </row>
    <row r="48" spans="1:10" ht="15" customHeight="1" x14ac:dyDescent="0.3">
      <c r="A48" s="153"/>
      <c r="B48" s="163" t="s">
        <v>101</v>
      </c>
      <c r="C48" s="164"/>
      <c r="D48" s="165"/>
      <c r="E48" s="145"/>
      <c r="F48" s="145"/>
      <c r="G48" s="145"/>
      <c r="H48" s="145"/>
      <c r="I48" s="135">
        <f t="shared" si="1"/>
        <v>0</v>
      </c>
      <c r="J48" s="20"/>
    </row>
    <row r="49" spans="1:10" ht="15" customHeight="1" x14ac:dyDescent="0.3">
      <c r="A49" s="153"/>
      <c r="B49" s="163"/>
      <c r="C49" s="164"/>
      <c r="D49" s="165"/>
      <c r="E49" s="146"/>
      <c r="F49" s="146"/>
      <c r="G49" s="146"/>
      <c r="H49" s="146"/>
      <c r="I49" s="135">
        <f t="shared" si="1"/>
        <v>0</v>
      </c>
      <c r="J49" s="20"/>
    </row>
    <row r="50" spans="1:10" ht="15" customHeight="1" x14ac:dyDescent="0.3">
      <c r="A50" s="184"/>
      <c r="B50" s="169"/>
      <c r="C50" s="169"/>
      <c r="D50" s="169"/>
      <c r="E50" s="145"/>
      <c r="F50" s="145"/>
      <c r="G50" s="145"/>
      <c r="H50" s="145"/>
      <c r="I50" s="135">
        <f t="shared" si="1"/>
        <v>0</v>
      </c>
      <c r="J50" s="20"/>
    </row>
    <row r="51" spans="1:10" ht="15" customHeight="1" thickBot="1" x14ac:dyDescent="0.35">
      <c r="A51" s="153"/>
      <c r="B51" s="170" t="s">
        <v>110</v>
      </c>
      <c r="C51" s="171"/>
      <c r="D51" s="172"/>
      <c r="E51" s="121">
        <f t="shared" ref="E51:H51" si="6">SUM(E47:E50)</f>
        <v>0</v>
      </c>
      <c r="F51" s="121">
        <f t="shared" si="6"/>
        <v>0</v>
      </c>
      <c r="G51" s="121">
        <f t="shared" si="6"/>
        <v>0</v>
      </c>
      <c r="H51" s="121">
        <f t="shared" si="6"/>
        <v>0</v>
      </c>
      <c r="I51" s="137">
        <f t="shared" si="1"/>
        <v>0</v>
      </c>
      <c r="J51" s="20"/>
    </row>
    <row r="52" spans="1:10" ht="15" thickBot="1" x14ac:dyDescent="0.35">
      <c r="A52" s="122"/>
      <c r="B52" s="195" t="s">
        <v>97</v>
      </c>
      <c r="C52" s="196"/>
      <c r="D52" s="197"/>
      <c r="E52" s="130"/>
      <c r="F52" s="130"/>
      <c r="G52" s="130"/>
      <c r="H52" s="130"/>
      <c r="I52" s="147">
        <f t="shared" si="1"/>
        <v>0</v>
      </c>
      <c r="J52" s="20"/>
    </row>
    <row r="53" spans="1:10" x14ac:dyDescent="0.3">
      <c r="A53" s="191" t="s">
        <v>95</v>
      </c>
      <c r="B53" s="193" t="s">
        <v>99</v>
      </c>
      <c r="C53" s="193"/>
      <c r="D53" s="193"/>
      <c r="E53" s="127"/>
      <c r="F53" s="127"/>
      <c r="G53" s="127"/>
      <c r="H53" s="127"/>
      <c r="I53" s="148">
        <f t="shared" si="1"/>
        <v>0</v>
      </c>
      <c r="J53" s="20"/>
    </row>
    <row r="54" spans="1:10" ht="15" thickBot="1" x14ac:dyDescent="0.35">
      <c r="A54" s="192"/>
      <c r="B54" s="194" t="s">
        <v>96</v>
      </c>
      <c r="C54" s="194"/>
      <c r="D54" s="194"/>
      <c r="E54" s="124">
        <f>SUM(E53,E52,E51,E46)</f>
        <v>0</v>
      </c>
      <c r="F54" s="124">
        <f>SUM(F53,F52,F51,F46)</f>
        <v>0</v>
      </c>
      <c r="G54" s="124">
        <f>SUM(G53,G52,G51,G46)</f>
        <v>0</v>
      </c>
      <c r="H54" s="124">
        <f>SUM(H53,H52,H51,H46)</f>
        <v>0</v>
      </c>
      <c r="I54" s="125">
        <f t="shared" si="1"/>
        <v>0</v>
      </c>
      <c r="J54" s="20"/>
    </row>
    <row r="55" spans="1:10" x14ac:dyDescent="0.3">
      <c r="E55" s="20"/>
      <c r="F55" s="20"/>
      <c r="G55" s="20"/>
      <c r="H55" s="20"/>
      <c r="I55" s="20"/>
    </row>
  </sheetData>
  <sheetProtection formatCells="0" formatColumns="0" formatRows="0" insertColumns="0" insertRows="0" deleteColumns="0" deleteRows="0"/>
  <mergeCells count="47">
    <mergeCell ref="A1:D1"/>
    <mergeCell ref="E1:H1"/>
    <mergeCell ref="A2:D2"/>
    <mergeCell ref="E2:H2"/>
    <mergeCell ref="A4:A20"/>
    <mergeCell ref="B19:D19"/>
    <mergeCell ref="B20:D20"/>
    <mergeCell ref="A21:A25"/>
    <mergeCell ref="B21:D21"/>
    <mergeCell ref="B22:D22"/>
    <mergeCell ref="B23:D23"/>
    <mergeCell ref="B24:D24"/>
    <mergeCell ref="B25:D25"/>
    <mergeCell ref="B39:D39"/>
    <mergeCell ref="A26:A30"/>
    <mergeCell ref="B26:D26"/>
    <mergeCell ref="B27:D27"/>
    <mergeCell ref="B28:D28"/>
    <mergeCell ref="B29:D29"/>
    <mergeCell ref="B30:D30"/>
    <mergeCell ref="B40:D40"/>
    <mergeCell ref="B41:D41"/>
    <mergeCell ref="A42:A45"/>
    <mergeCell ref="B42:D42"/>
    <mergeCell ref="B43:D43"/>
    <mergeCell ref="B44:D44"/>
    <mergeCell ref="B45:D45"/>
    <mergeCell ref="A31:A41"/>
    <mergeCell ref="B31:D31"/>
    <mergeCell ref="B32:D32"/>
    <mergeCell ref="B33:D33"/>
    <mergeCell ref="B34:D34"/>
    <mergeCell ref="B35:D35"/>
    <mergeCell ref="B36:D36"/>
    <mergeCell ref="B37:D37"/>
    <mergeCell ref="B38:D38"/>
    <mergeCell ref="B52:D52"/>
    <mergeCell ref="A53:A54"/>
    <mergeCell ref="B53:D53"/>
    <mergeCell ref="B54:D54"/>
    <mergeCell ref="B46:D46"/>
    <mergeCell ref="A47:A51"/>
    <mergeCell ref="B47:D47"/>
    <mergeCell ref="B48:D48"/>
    <mergeCell ref="B49:D49"/>
    <mergeCell ref="B50:D50"/>
    <mergeCell ref="B51:D51"/>
  </mergeCells>
  <pageMargins left="0.3" right="0.3" top="0.35" bottom="0.5" header="0.3" footer="0.3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6F462"/>
    <pageSetUpPr fitToPage="1"/>
  </sheetPr>
  <dimension ref="A1:S54"/>
  <sheetViews>
    <sheetView topLeftCell="A3" workbookViewId="0">
      <pane xSplit="4" ySplit="2" topLeftCell="E29" activePane="bottomRight" state="frozen"/>
      <selection activeCell="E5" sqref="E5"/>
      <selection pane="topRight" activeCell="E5" sqref="E5"/>
      <selection pane="bottomLeft" activeCell="E5" sqref="E5"/>
      <selection pane="bottomRight" activeCell="G62" sqref="G62"/>
    </sheetView>
  </sheetViews>
  <sheetFormatPr defaultColWidth="9.109375" defaultRowHeight="14.4" x14ac:dyDescent="0.3"/>
  <cols>
    <col min="1" max="1" width="18.88671875" style="2" customWidth="1"/>
    <col min="2" max="2" width="28.5546875" style="2" customWidth="1"/>
    <col min="3" max="4" width="9.109375" style="2"/>
    <col min="5" max="5" width="10.88671875" style="20" customWidth="1"/>
    <col min="6" max="6" width="11.6640625" style="20" customWidth="1"/>
    <col min="7" max="16" width="9.88671875" style="2" customWidth="1"/>
    <col min="17" max="17" width="11" style="2" customWidth="1"/>
    <col min="18" max="18" width="9.109375" style="2"/>
    <col min="19" max="19" width="9.5546875" style="2" bestFit="1" customWidth="1"/>
    <col min="20" max="16384" width="9.109375" style="2"/>
  </cols>
  <sheetData>
    <row r="1" spans="1:19" x14ac:dyDescent="0.3">
      <c r="A1" s="179" t="s">
        <v>45</v>
      </c>
      <c r="B1" s="179"/>
      <c r="C1" s="179"/>
      <c r="D1" s="179"/>
      <c r="E1" s="1"/>
      <c r="F1" s="1"/>
      <c r="G1" s="180" t="s">
        <v>76</v>
      </c>
      <c r="H1" s="181"/>
      <c r="I1" s="181"/>
      <c r="J1" s="181"/>
      <c r="K1" s="181"/>
      <c r="L1" s="181"/>
      <c r="M1" s="181"/>
      <c r="N1" s="181"/>
    </row>
    <row r="2" spans="1:19" ht="15" thickBot="1" x14ac:dyDescent="0.35">
      <c r="A2" s="179" t="s">
        <v>47</v>
      </c>
      <c r="B2" s="179"/>
      <c r="C2" s="179"/>
      <c r="D2" s="179"/>
      <c r="E2" s="1"/>
      <c r="F2" s="1"/>
      <c r="G2" s="180" t="s">
        <v>0</v>
      </c>
      <c r="H2" s="181"/>
      <c r="I2" s="181"/>
      <c r="J2" s="181"/>
      <c r="K2" s="181"/>
      <c r="L2" s="181"/>
      <c r="M2" s="181"/>
      <c r="N2" s="181"/>
    </row>
    <row r="3" spans="1:19" ht="42.75" customHeight="1" thickBot="1" x14ac:dyDescent="0.35">
      <c r="A3" s="3"/>
      <c r="B3" s="4"/>
      <c r="C3" s="4"/>
      <c r="D3" s="4"/>
      <c r="E3" s="5" t="s">
        <v>1</v>
      </c>
      <c r="F3" s="5" t="s">
        <v>2</v>
      </c>
      <c r="G3" s="6" t="s">
        <v>3</v>
      </c>
      <c r="H3" s="7" t="s">
        <v>4</v>
      </c>
      <c r="I3" s="6" t="s">
        <v>58</v>
      </c>
      <c r="J3" s="7" t="s">
        <v>57</v>
      </c>
      <c r="K3" s="6" t="s">
        <v>56</v>
      </c>
      <c r="L3" s="7" t="s">
        <v>55</v>
      </c>
      <c r="M3" s="6" t="s">
        <v>54</v>
      </c>
      <c r="N3" s="7" t="s">
        <v>53</v>
      </c>
      <c r="O3" s="6" t="s">
        <v>5</v>
      </c>
      <c r="P3" s="7" t="s">
        <v>6</v>
      </c>
      <c r="Q3" s="6" t="s">
        <v>44</v>
      </c>
    </row>
    <row r="4" spans="1:19" ht="39" customHeight="1" x14ac:dyDescent="0.3">
      <c r="A4" s="152" t="s">
        <v>7</v>
      </c>
      <c r="B4" s="8" t="s">
        <v>8</v>
      </c>
      <c r="C4" s="9" t="s">
        <v>9</v>
      </c>
      <c r="D4" s="10" t="s">
        <v>10</v>
      </c>
      <c r="E4" s="5"/>
      <c r="F4" s="5"/>
      <c r="G4" s="11">
        <v>42353</v>
      </c>
      <c r="H4" s="12">
        <v>42353</v>
      </c>
      <c r="I4" s="11">
        <v>42444</v>
      </c>
      <c r="J4" s="12">
        <v>42444</v>
      </c>
      <c r="K4" s="11">
        <v>42537</v>
      </c>
      <c r="L4" s="13">
        <v>42537</v>
      </c>
      <c r="M4" s="11">
        <v>42629</v>
      </c>
      <c r="N4" s="14">
        <v>42629</v>
      </c>
      <c r="O4" s="11">
        <v>42629</v>
      </c>
      <c r="P4" s="14">
        <v>42629</v>
      </c>
      <c r="Q4" s="15"/>
    </row>
    <row r="5" spans="1:19" x14ac:dyDescent="0.3">
      <c r="A5" s="153"/>
      <c r="B5" s="16" t="s">
        <v>48</v>
      </c>
      <c r="C5" s="17">
        <v>0.64</v>
      </c>
      <c r="D5" s="80"/>
      <c r="E5" s="80"/>
      <c r="F5" s="80"/>
      <c r="G5" s="81"/>
      <c r="H5" s="82"/>
      <c r="I5" s="81"/>
      <c r="J5" s="82"/>
      <c r="K5" s="81"/>
      <c r="L5" s="82"/>
      <c r="M5" s="81"/>
      <c r="N5" s="82"/>
      <c r="O5" s="83">
        <f t="shared" ref="O5:O13" si="0">G5+I5+K5+M5</f>
        <v>0</v>
      </c>
      <c r="P5" s="84">
        <f t="shared" ref="P5:P13" si="1">H5+J5+L5+N5</f>
        <v>0</v>
      </c>
      <c r="Q5" s="84">
        <f t="shared" ref="Q5:Q31" si="2">E5-O5</f>
        <v>0</v>
      </c>
      <c r="R5" s="20"/>
    </row>
    <row r="6" spans="1:19" x14ac:dyDescent="0.3">
      <c r="A6" s="153"/>
      <c r="B6" s="16"/>
      <c r="C6" s="17"/>
      <c r="D6" s="80"/>
      <c r="E6" s="80"/>
      <c r="F6" s="80"/>
      <c r="G6" s="81"/>
      <c r="H6" s="82"/>
      <c r="I6" s="81"/>
      <c r="J6" s="82"/>
      <c r="K6" s="81"/>
      <c r="L6" s="82"/>
      <c r="M6" s="81"/>
      <c r="N6" s="82"/>
      <c r="O6" s="83">
        <f t="shared" si="0"/>
        <v>0</v>
      </c>
      <c r="P6" s="84">
        <f t="shared" si="1"/>
        <v>0</v>
      </c>
      <c r="Q6" s="84">
        <f t="shared" si="2"/>
        <v>0</v>
      </c>
      <c r="R6" s="20"/>
    </row>
    <row r="7" spans="1:19" x14ac:dyDescent="0.3">
      <c r="A7" s="153"/>
      <c r="B7" s="16"/>
      <c r="C7" s="17"/>
      <c r="D7" s="80"/>
      <c r="E7" s="80"/>
      <c r="F7" s="80"/>
      <c r="G7" s="81"/>
      <c r="H7" s="82"/>
      <c r="I7" s="81"/>
      <c r="J7" s="82"/>
      <c r="K7" s="81"/>
      <c r="L7" s="82"/>
      <c r="M7" s="81"/>
      <c r="N7" s="82"/>
      <c r="O7" s="83">
        <f t="shared" si="0"/>
        <v>0</v>
      </c>
      <c r="P7" s="84">
        <f t="shared" si="1"/>
        <v>0</v>
      </c>
      <c r="Q7" s="84">
        <f t="shared" si="2"/>
        <v>0</v>
      </c>
      <c r="R7" s="20"/>
    </row>
    <row r="8" spans="1:19" x14ac:dyDescent="0.3">
      <c r="A8" s="153"/>
      <c r="B8" s="16"/>
      <c r="C8" s="21"/>
      <c r="D8" s="80"/>
      <c r="E8" s="85"/>
      <c r="F8" s="85"/>
      <c r="G8" s="86"/>
      <c r="H8" s="87"/>
      <c r="I8" s="86"/>
      <c r="J8" s="87"/>
      <c r="K8" s="86"/>
      <c r="L8" s="88"/>
      <c r="M8" s="86"/>
      <c r="N8" s="82"/>
      <c r="O8" s="83">
        <f t="shared" si="0"/>
        <v>0</v>
      </c>
      <c r="P8" s="84">
        <f t="shared" si="1"/>
        <v>0</v>
      </c>
      <c r="Q8" s="84">
        <f t="shared" si="2"/>
        <v>0</v>
      </c>
      <c r="R8" s="20"/>
    </row>
    <row r="9" spans="1:19" x14ac:dyDescent="0.3">
      <c r="A9" s="153"/>
      <c r="B9" s="200" t="s">
        <v>11</v>
      </c>
      <c r="C9" s="201"/>
      <c r="D9" s="202"/>
      <c r="E9" s="22">
        <v>39936</v>
      </c>
      <c r="F9" s="22"/>
      <c r="G9" s="18">
        <f>E9/4</f>
        <v>9984</v>
      </c>
      <c r="H9" s="23"/>
      <c r="I9" s="18">
        <f>G9</f>
        <v>9984</v>
      </c>
      <c r="J9" s="23"/>
      <c r="K9" s="18">
        <f>I9</f>
        <v>9984</v>
      </c>
      <c r="L9" s="24"/>
      <c r="M9" s="18">
        <f>K9</f>
        <v>9984</v>
      </c>
      <c r="N9" s="19"/>
      <c r="O9" s="18">
        <f t="shared" si="0"/>
        <v>39936</v>
      </c>
      <c r="P9" s="19">
        <f t="shared" si="1"/>
        <v>0</v>
      </c>
      <c r="Q9" s="19">
        <f t="shared" si="2"/>
        <v>0</v>
      </c>
      <c r="R9" s="20"/>
      <c r="S9" s="78"/>
    </row>
    <row r="10" spans="1:19" ht="15" thickBot="1" x14ac:dyDescent="0.35">
      <c r="A10" s="199"/>
      <c r="B10" s="203" t="s">
        <v>77</v>
      </c>
      <c r="C10" s="204"/>
      <c r="D10" s="205"/>
      <c r="E10" s="25">
        <v>13978</v>
      </c>
      <c r="F10" s="25"/>
      <c r="G10" s="26">
        <f>E10/4</f>
        <v>3494.5</v>
      </c>
      <c r="H10" s="27"/>
      <c r="I10" s="26">
        <f>G10</f>
        <v>3494.5</v>
      </c>
      <c r="J10" s="27"/>
      <c r="K10" s="26">
        <f>I10</f>
        <v>3494.5</v>
      </c>
      <c r="L10" s="28"/>
      <c r="M10" s="26">
        <f>K10</f>
        <v>3494.5</v>
      </c>
      <c r="N10" s="29"/>
      <c r="O10" s="26">
        <f t="shared" si="0"/>
        <v>13978</v>
      </c>
      <c r="P10" s="29">
        <f t="shared" si="1"/>
        <v>0</v>
      </c>
      <c r="Q10" s="29">
        <f t="shared" si="2"/>
        <v>0</v>
      </c>
      <c r="R10" s="20"/>
    </row>
    <row r="11" spans="1:19" ht="15" customHeight="1" x14ac:dyDescent="0.3">
      <c r="A11" s="152" t="s">
        <v>12</v>
      </c>
      <c r="B11" s="157" t="s">
        <v>13</v>
      </c>
      <c r="C11" s="158"/>
      <c r="D11" s="159"/>
      <c r="E11" s="30"/>
      <c r="F11" s="30"/>
      <c r="G11" s="31"/>
      <c r="H11" s="32"/>
      <c r="I11" s="31"/>
      <c r="J11" s="32"/>
      <c r="K11" s="31"/>
      <c r="L11" s="33"/>
      <c r="M11" s="31"/>
      <c r="N11" s="34"/>
      <c r="O11" s="18">
        <f t="shared" si="0"/>
        <v>0</v>
      </c>
      <c r="P11" s="19">
        <f t="shared" si="1"/>
        <v>0</v>
      </c>
      <c r="Q11" s="19">
        <f t="shared" si="2"/>
        <v>0</v>
      </c>
      <c r="R11" s="20"/>
    </row>
    <row r="12" spans="1:19" ht="15" customHeight="1" x14ac:dyDescent="0.3">
      <c r="A12" s="206"/>
      <c r="B12" s="163" t="s">
        <v>14</v>
      </c>
      <c r="C12" s="164"/>
      <c r="D12" s="165"/>
      <c r="E12" s="35"/>
      <c r="F12" s="35"/>
      <c r="G12" s="36"/>
      <c r="H12" s="37"/>
      <c r="I12" s="36"/>
      <c r="J12" s="37"/>
      <c r="K12" s="36"/>
      <c r="L12" s="38"/>
      <c r="M12" s="36"/>
      <c r="N12" s="19"/>
      <c r="O12" s="18">
        <f t="shared" si="0"/>
        <v>0</v>
      </c>
      <c r="P12" s="19">
        <f t="shared" si="1"/>
        <v>0</v>
      </c>
      <c r="Q12" s="19">
        <f t="shared" si="2"/>
        <v>0</v>
      </c>
      <c r="R12" s="20"/>
    </row>
    <row r="13" spans="1:19" x14ac:dyDescent="0.3">
      <c r="A13" s="206"/>
      <c r="B13" s="166" t="s">
        <v>15</v>
      </c>
      <c r="C13" s="167"/>
      <c r="D13" s="168"/>
      <c r="E13" s="39"/>
      <c r="F13" s="39"/>
      <c r="G13" s="40"/>
      <c r="H13" s="37"/>
      <c r="I13" s="40"/>
      <c r="J13" s="37"/>
      <c r="K13" s="40"/>
      <c r="L13" s="38"/>
      <c r="M13" s="40"/>
      <c r="N13" s="19"/>
      <c r="O13" s="18">
        <f t="shared" si="0"/>
        <v>0</v>
      </c>
      <c r="P13" s="19">
        <f t="shared" si="1"/>
        <v>0</v>
      </c>
      <c r="Q13" s="19">
        <f t="shared" si="2"/>
        <v>0</v>
      </c>
      <c r="R13" s="20"/>
    </row>
    <row r="14" spans="1:19" ht="15" thickBot="1" x14ac:dyDescent="0.35">
      <c r="A14" s="207"/>
      <c r="B14" s="208" t="s">
        <v>16</v>
      </c>
      <c r="C14" s="209"/>
      <c r="D14" s="210"/>
      <c r="E14" s="25">
        <f t="shared" ref="E14:O14" si="3">SUM(E11:E13)</f>
        <v>0</v>
      </c>
      <c r="F14" s="25">
        <f t="shared" si="3"/>
        <v>0</v>
      </c>
      <c r="G14" s="41">
        <f t="shared" si="3"/>
        <v>0</v>
      </c>
      <c r="H14" s="27">
        <f t="shared" si="3"/>
        <v>0</v>
      </c>
      <c r="I14" s="41">
        <f t="shared" si="3"/>
        <v>0</v>
      </c>
      <c r="J14" s="27">
        <f t="shared" si="3"/>
        <v>0</v>
      </c>
      <c r="K14" s="41">
        <f t="shared" si="3"/>
        <v>0</v>
      </c>
      <c r="L14" s="28">
        <f t="shared" si="3"/>
        <v>0</v>
      </c>
      <c r="M14" s="41">
        <f t="shared" si="3"/>
        <v>0</v>
      </c>
      <c r="N14" s="29">
        <f t="shared" si="3"/>
        <v>0</v>
      </c>
      <c r="O14" s="41">
        <f t="shared" si="3"/>
        <v>0</v>
      </c>
      <c r="P14" s="29">
        <f t="shared" ref="P14:P31" si="4">H14+J14+L14+N14</f>
        <v>0</v>
      </c>
      <c r="Q14" s="29">
        <f t="shared" si="2"/>
        <v>0</v>
      </c>
      <c r="R14" s="20"/>
    </row>
    <row r="15" spans="1:19" x14ac:dyDescent="0.3">
      <c r="A15" s="152" t="s">
        <v>17</v>
      </c>
      <c r="B15" s="157" t="s">
        <v>18</v>
      </c>
      <c r="C15" s="158"/>
      <c r="D15" s="159"/>
      <c r="E15" s="30"/>
      <c r="F15" s="30"/>
      <c r="G15" s="31">
        <f>ROUND(E15*0.2662,0)</f>
        <v>0</v>
      </c>
      <c r="H15" s="32"/>
      <c r="I15" s="31"/>
      <c r="J15" s="32"/>
      <c r="K15" s="31"/>
      <c r="L15" s="33"/>
      <c r="M15" s="31"/>
      <c r="N15" s="34"/>
      <c r="O15" s="18">
        <f>G15+I15+K15+M15</f>
        <v>0</v>
      </c>
      <c r="P15" s="19">
        <f t="shared" si="4"/>
        <v>0</v>
      </c>
      <c r="Q15" s="19">
        <f t="shared" si="2"/>
        <v>0</v>
      </c>
      <c r="R15" s="20"/>
    </row>
    <row r="16" spans="1:19" ht="15" customHeight="1" x14ac:dyDescent="0.3">
      <c r="A16" s="206"/>
      <c r="B16" s="163" t="s">
        <v>19</v>
      </c>
      <c r="C16" s="164"/>
      <c r="D16" s="165"/>
      <c r="E16" s="35"/>
      <c r="F16" s="35"/>
      <c r="G16" s="36"/>
      <c r="H16" s="37"/>
      <c r="I16" s="36"/>
      <c r="J16" s="37"/>
      <c r="K16" s="36"/>
      <c r="L16" s="38"/>
      <c r="M16" s="36"/>
      <c r="N16" s="19"/>
      <c r="O16" s="18">
        <f>G16+I16+K16+M16</f>
        <v>0</v>
      </c>
      <c r="P16" s="19">
        <f t="shared" si="4"/>
        <v>0</v>
      </c>
      <c r="Q16" s="19">
        <f t="shared" si="2"/>
        <v>0</v>
      </c>
      <c r="R16" s="20"/>
    </row>
    <row r="17" spans="1:19" ht="15" customHeight="1" x14ac:dyDescent="0.3">
      <c r="A17" s="206"/>
      <c r="B17" s="163" t="s">
        <v>15</v>
      </c>
      <c r="C17" s="164"/>
      <c r="D17" s="165"/>
      <c r="E17" s="42"/>
      <c r="F17" s="42"/>
      <c r="G17" s="36"/>
      <c r="H17" s="37"/>
      <c r="I17" s="36"/>
      <c r="J17" s="37"/>
      <c r="K17" s="36"/>
      <c r="L17" s="38"/>
      <c r="M17" s="36"/>
      <c r="N17" s="19"/>
      <c r="O17" s="18">
        <f>G17+I17+K17+M17</f>
        <v>0</v>
      </c>
      <c r="P17" s="19">
        <f t="shared" si="4"/>
        <v>0</v>
      </c>
      <c r="Q17" s="19">
        <f t="shared" si="2"/>
        <v>0</v>
      </c>
      <c r="R17" s="20"/>
    </row>
    <row r="18" spans="1:19" ht="15" thickBot="1" x14ac:dyDescent="0.35">
      <c r="A18" s="207"/>
      <c r="B18" s="211" t="s">
        <v>20</v>
      </c>
      <c r="C18" s="212"/>
      <c r="D18" s="213"/>
      <c r="E18" s="25">
        <f t="shared" ref="E18:O18" si="5">SUM(E15:E17)</f>
        <v>0</v>
      </c>
      <c r="F18" s="43">
        <f t="shared" si="5"/>
        <v>0</v>
      </c>
      <c r="G18" s="41">
        <f t="shared" si="5"/>
        <v>0</v>
      </c>
      <c r="H18" s="27">
        <f t="shared" si="5"/>
        <v>0</v>
      </c>
      <c r="I18" s="41">
        <f t="shared" si="5"/>
        <v>0</v>
      </c>
      <c r="J18" s="27">
        <f t="shared" si="5"/>
        <v>0</v>
      </c>
      <c r="K18" s="41">
        <f t="shared" si="5"/>
        <v>0</v>
      </c>
      <c r="L18" s="28">
        <f t="shared" si="5"/>
        <v>0</v>
      </c>
      <c r="M18" s="41">
        <f t="shared" si="5"/>
        <v>0</v>
      </c>
      <c r="N18" s="29">
        <f t="shared" si="5"/>
        <v>0</v>
      </c>
      <c r="O18" s="41">
        <f t="shared" si="5"/>
        <v>0</v>
      </c>
      <c r="P18" s="29">
        <f t="shared" si="4"/>
        <v>0</v>
      </c>
      <c r="Q18" s="29">
        <f t="shared" si="2"/>
        <v>0</v>
      </c>
      <c r="R18" s="20"/>
    </row>
    <row r="19" spans="1:19" ht="15" customHeight="1" x14ac:dyDescent="0.3">
      <c r="A19" s="153" t="s">
        <v>21</v>
      </c>
      <c r="B19" s="157" t="s">
        <v>22</v>
      </c>
      <c r="C19" s="158"/>
      <c r="D19" s="159"/>
      <c r="E19" s="44"/>
      <c r="F19" s="44"/>
      <c r="G19" s="45"/>
      <c r="H19" s="46"/>
      <c r="I19" s="45"/>
      <c r="J19" s="46"/>
      <c r="K19" s="45"/>
      <c r="L19" s="47"/>
      <c r="M19" s="45"/>
      <c r="N19" s="48"/>
      <c r="O19" s="18">
        <f t="shared" ref="O19:O26" si="6">G19+I19+K19+M19</f>
        <v>0</v>
      </c>
      <c r="P19" s="19">
        <f t="shared" si="4"/>
        <v>0</v>
      </c>
      <c r="Q19" s="19">
        <f t="shared" si="2"/>
        <v>0</v>
      </c>
      <c r="R19" s="20"/>
    </row>
    <row r="20" spans="1:19" ht="15" customHeight="1" x14ac:dyDescent="0.3">
      <c r="A20" s="206"/>
      <c r="B20" s="163" t="s">
        <v>23</v>
      </c>
      <c r="C20" s="164"/>
      <c r="D20" s="165"/>
      <c r="E20" s="35">
        <v>0</v>
      </c>
      <c r="F20" s="35"/>
      <c r="G20" s="36"/>
      <c r="H20" s="37"/>
      <c r="I20" s="36"/>
      <c r="J20" s="37"/>
      <c r="K20" s="36"/>
      <c r="L20" s="38"/>
      <c r="M20" s="36"/>
      <c r="N20" s="19"/>
      <c r="O20" s="18">
        <f t="shared" si="6"/>
        <v>0</v>
      </c>
      <c r="P20" s="19">
        <f t="shared" si="4"/>
        <v>0</v>
      </c>
      <c r="Q20" s="19">
        <f t="shared" si="2"/>
        <v>0</v>
      </c>
      <c r="R20" s="20"/>
    </row>
    <row r="21" spans="1:19" ht="15" customHeight="1" x14ac:dyDescent="0.3">
      <c r="A21" s="206"/>
      <c r="B21" s="163" t="s">
        <v>24</v>
      </c>
      <c r="C21" s="164"/>
      <c r="D21" s="165"/>
      <c r="E21" s="35"/>
      <c r="F21" s="35"/>
      <c r="G21" s="36"/>
      <c r="H21" s="37"/>
      <c r="I21" s="36"/>
      <c r="J21" s="37"/>
      <c r="K21" s="36"/>
      <c r="L21" s="38"/>
      <c r="M21" s="36"/>
      <c r="N21" s="19"/>
      <c r="O21" s="18">
        <f t="shared" si="6"/>
        <v>0</v>
      </c>
      <c r="P21" s="19">
        <f t="shared" si="4"/>
        <v>0</v>
      </c>
      <c r="Q21" s="19">
        <f t="shared" si="2"/>
        <v>0</v>
      </c>
      <c r="R21" s="20"/>
    </row>
    <row r="22" spans="1:19" ht="15" customHeight="1" x14ac:dyDescent="0.3">
      <c r="A22" s="206"/>
      <c r="B22" s="163" t="s">
        <v>25</v>
      </c>
      <c r="C22" s="164"/>
      <c r="D22" s="165"/>
      <c r="E22" s="35"/>
      <c r="F22" s="35"/>
      <c r="G22" s="36"/>
      <c r="H22" s="37"/>
      <c r="I22" s="36"/>
      <c r="J22" s="37"/>
      <c r="K22" s="36"/>
      <c r="L22" s="38"/>
      <c r="M22" s="36"/>
      <c r="N22" s="19"/>
      <c r="O22" s="18">
        <f t="shared" si="6"/>
        <v>0</v>
      </c>
      <c r="P22" s="19">
        <f t="shared" si="4"/>
        <v>0</v>
      </c>
      <c r="Q22" s="19">
        <f t="shared" si="2"/>
        <v>0</v>
      </c>
      <c r="R22" s="20"/>
    </row>
    <row r="23" spans="1:19" ht="15" customHeight="1" x14ac:dyDescent="0.3">
      <c r="A23" s="206"/>
      <c r="B23" s="163" t="s">
        <v>26</v>
      </c>
      <c r="C23" s="164"/>
      <c r="D23" s="165"/>
      <c r="E23" s="35"/>
      <c r="F23" s="35"/>
      <c r="G23" s="36"/>
      <c r="H23" s="37"/>
      <c r="I23" s="36"/>
      <c r="J23" s="37"/>
      <c r="K23" s="36"/>
      <c r="L23" s="38"/>
      <c r="M23" s="36"/>
      <c r="N23" s="19"/>
      <c r="O23" s="18">
        <f t="shared" si="6"/>
        <v>0</v>
      </c>
      <c r="P23" s="19">
        <f t="shared" si="4"/>
        <v>0</v>
      </c>
      <c r="Q23" s="19">
        <f t="shared" si="2"/>
        <v>0</v>
      </c>
      <c r="R23" s="20"/>
    </row>
    <row r="24" spans="1:19" x14ac:dyDescent="0.3">
      <c r="A24" s="206"/>
      <c r="B24" s="163" t="s">
        <v>27</v>
      </c>
      <c r="C24" s="164"/>
      <c r="D24" s="165"/>
      <c r="E24" s="35">
        <v>2200</v>
      </c>
      <c r="F24" s="35"/>
      <c r="G24" s="36">
        <f>E24/4</f>
        <v>550</v>
      </c>
      <c r="H24" s="37"/>
      <c r="I24" s="36">
        <f>G24+40</f>
        <v>590</v>
      </c>
      <c r="J24" s="37"/>
      <c r="K24" s="36">
        <v>530</v>
      </c>
      <c r="L24" s="38"/>
      <c r="M24" s="36">
        <v>530</v>
      </c>
      <c r="N24" s="19"/>
      <c r="O24" s="18">
        <f t="shared" si="6"/>
        <v>2200</v>
      </c>
      <c r="P24" s="19">
        <f t="shared" si="4"/>
        <v>0</v>
      </c>
      <c r="Q24" s="19">
        <f t="shared" si="2"/>
        <v>0</v>
      </c>
      <c r="R24" s="20"/>
      <c r="S24" s="78"/>
    </row>
    <row r="25" spans="1:19" ht="15" customHeight="1" x14ac:dyDescent="0.3">
      <c r="A25" s="206"/>
      <c r="B25" s="163" t="s">
        <v>28</v>
      </c>
      <c r="C25" s="164"/>
      <c r="D25" s="165"/>
      <c r="E25" s="35">
        <v>300</v>
      </c>
      <c r="F25" s="35"/>
      <c r="G25" s="36">
        <f>E25/4</f>
        <v>75</v>
      </c>
      <c r="H25" s="37"/>
      <c r="I25" s="36">
        <f>G25</f>
        <v>75</v>
      </c>
      <c r="J25" s="37"/>
      <c r="K25" s="36">
        <v>75</v>
      </c>
      <c r="L25" s="38"/>
      <c r="M25" s="36">
        <v>75</v>
      </c>
      <c r="N25" s="19"/>
      <c r="O25" s="18">
        <f t="shared" si="6"/>
        <v>300</v>
      </c>
      <c r="P25" s="19">
        <f t="shared" si="4"/>
        <v>0</v>
      </c>
      <c r="Q25" s="19">
        <f t="shared" si="2"/>
        <v>0</v>
      </c>
      <c r="R25" s="20"/>
      <c r="S25" s="78"/>
    </row>
    <row r="26" spans="1:19" ht="15" customHeight="1" x14ac:dyDescent="0.3">
      <c r="A26" s="206"/>
      <c r="B26" s="163" t="s">
        <v>29</v>
      </c>
      <c r="C26" s="164"/>
      <c r="D26" s="165"/>
      <c r="E26" s="42"/>
      <c r="F26" s="42"/>
      <c r="G26" s="36"/>
      <c r="H26" s="37"/>
      <c r="I26" s="36"/>
      <c r="J26" s="37"/>
      <c r="K26" s="36"/>
      <c r="L26" s="38"/>
      <c r="M26" s="36"/>
      <c r="N26" s="19"/>
      <c r="O26" s="18">
        <f t="shared" si="6"/>
        <v>0</v>
      </c>
      <c r="P26" s="19">
        <f t="shared" si="4"/>
        <v>0</v>
      </c>
      <c r="Q26" s="19">
        <f t="shared" si="2"/>
        <v>0</v>
      </c>
      <c r="R26" s="20"/>
    </row>
    <row r="27" spans="1:19" ht="15.75" customHeight="1" thickBot="1" x14ac:dyDescent="0.35">
      <c r="A27" s="207"/>
      <c r="B27" s="211" t="s">
        <v>30</v>
      </c>
      <c r="C27" s="212"/>
      <c r="D27" s="213"/>
      <c r="E27" s="25">
        <f t="shared" ref="E27:O27" si="7">SUM(E19:E26)</f>
        <v>2500</v>
      </c>
      <c r="F27" s="43">
        <f t="shared" si="7"/>
        <v>0</v>
      </c>
      <c r="G27" s="41">
        <f t="shared" si="7"/>
        <v>625</v>
      </c>
      <c r="H27" s="27">
        <f t="shared" si="7"/>
        <v>0</v>
      </c>
      <c r="I27" s="41">
        <f t="shared" si="7"/>
        <v>665</v>
      </c>
      <c r="J27" s="27">
        <f t="shared" si="7"/>
        <v>0</v>
      </c>
      <c r="K27" s="41">
        <f t="shared" si="7"/>
        <v>605</v>
      </c>
      <c r="L27" s="28">
        <f t="shared" si="7"/>
        <v>0</v>
      </c>
      <c r="M27" s="41">
        <f t="shared" si="7"/>
        <v>605</v>
      </c>
      <c r="N27" s="29">
        <f t="shared" si="7"/>
        <v>0</v>
      </c>
      <c r="O27" s="41">
        <f t="shared" si="7"/>
        <v>2500</v>
      </c>
      <c r="P27" s="29">
        <f t="shared" si="4"/>
        <v>0</v>
      </c>
      <c r="Q27" s="29">
        <f t="shared" si="2"/>
        <v>0</v>
      </c>
      <c r="R27" s="20"/>
    </row>
    <row r="28" spans="1:19" ht="15" customHeight="1" x14ac:dyDescent="0.3">
      <c r="A28" s="152" t="s">
        <v>31</v>
      </c>
      <c r="B28" s="163" t="s">
        <v>32</v>
      </c>
      <c r="C28" s="164"/>
      <c r="D28" s="165"/>
      <c r="E28" s="35"/>
      <c r="F28" s="35"/>
      <c r="G28" s="36"/>
      <c r="H28" s="37"/>
      <c r="I28" s="36"/>
      <c r="J28" s="37"/>
      <c r="K28" s="36"/>
      <c r="L28" s="38"/>
      <c r="M28" s="36"/>
      <c r="N28" s="19"/>
      <c r="O28" s="18">
        <f>G28+I28+K28+M28</f>
        <v>0</v>
      </c>
      <c r="P28" s="19">
        <f t="shared" si="4"/>
        <v>0</v>
      </c>
      <c r="Q28" s="19">
        <f t="shared" si="2"/>
        <v>0</v>
      </c>
      <c r="R28" s="20"/>
    </row>
    <row r="29" spans="1:19" ht="15" customHeight="1" x14ac:dyDescent="0.3">
      <c r="A29" s="153"/>
      <c r="B29" s="163" t="s">
        <v>32</v>
      </c>
      <c r="C29" s="164"/>
      <c r="D29" s="165"/>
      <c r="E29" s="35"/>
      <c r="F29" s="35"/>
      <c r="G29" s="36"/>
      <c r="H29" s="37"/>
      <c r="I29" s="36"/>
      <c r="J29" s="37"/>
      <c r="K29" s="36"/>
      <c r="L29" s="38"/>
      <c r="M29" s="36"/>
      <c r="N29" s="19"/>
      <c r="O29" s="18">
        <f>G29+I29+K29+M29</f>
        <v>0</v>
      </c>
      <c r="P29" s="19">
        <f t="shared" si="4"/>
        <v>0</v>
      </c>
      <c r="Q29" s="19">
        <f t="shared" si="2"/>
        <v>0</v>
      </c>
      <c r="R29" s="20"/>
    </row>
    <row r="30" spans="1:19" ht="15" customHeight="1" x14ac:dyDescent="0.3">
      <c r="A30" s="153"/>
      <c r="B30" s="163" t="s">
        <v>46</v>
      </c>
      <c r="C30" s="164"/>
      <c r="D30" s="165"/>
      <c r="E30" s="42">
        <v>960</v>
      </c>
      <c r="F30" s="42"/>
      <c r="G30" s="36">
        <v>0</v>
      </c>
      <c r="H30" s="37"/>
      <c r="I30" s="36">
        <v>960</v>
      </c>
      <c r="J30" s="37"/>
      <c r="K30" s="36"/>
      <c r="L30" s="38"/>
      <c r="M30" s="36"/>
      <c r="N30" s="19"/>
      <c r="O30" s="18">
        <f>G30+I30+K30+M30</f>
        <v>960</v>
      </c>
      <c r="P30" s="19">
        <f t="shared" si="4"/>
        <v>0</v>
      </c>
      <c r="Q30" s="19">
        <f t="shared" si="2"/>
        <v>0</v>
      </c>
      <c r="R30" s="20"/>
    </row>
    <row r="31" spans="1:19" ht="15.75" customHeight="1" thickBot="1" x14ac:dyDescent="0.35">
      <c r="A31" s="153"/>
      <c r="B31" s="211" t="s">
        <v>33</v>
      </c>
      <c r="C31" s="212"/>
      <c r="D31" s="213"/>
      <c r="E31" s="43">
        <f t="shared" ref="E31:O31" si="8">SUM(E28:E30)</f>
        <v>960</v>
      </c>
      <c r="F31" s="43">
        <f t="shared" si="8"/>
        <v>0</v>
      </c>
      <c r="G31" s="49">
        <f t="shared" si="8"/>
        <v>0</v>
      </c>
      <c r="H31" s="50">
        <f t="shared" si="8"/>
        <v>0</v>
      </c>
      <c r="I31" s="49">
        <f t="shared" si="8"/>
        <v>960</v>
      </c>
      <c r="J31" s="50">
        <f t="shared" si="8"/>
        <v>0</v>
      </c>
      <c r="K31" s="49">
        <f t="shared" si="8"/>
        <v>0</v>
      </c>
      <c r="L31" s="50">
        <f t="shared" si="8"/>
        <v>0</v>
      </c>
      <c r="M31" s="49">
        <f t="shared" si="8"/>
        <v>0</v>
      </c>
      <c r="N31" s="29">
        <f t="shared" si="8"/>
        <v>0</v>
      </c>
      <c r="O31" s="49">
        <f t="shared" si="8"/>
        <v>960</v>
      </c>
      <c r="P31" s="29">
        <f t="shared" si="4"/>
        <v>0</v>
      </c>
      <c r="Q31" s="29">
        <f t="shared" si="2"/>
        <v>0</v>
      </c>
      <c r="R31" s="20"/>
    </row>
    <row r="32" spans="1:19" ht="15.75" customHeight="1" thickBot="1" x14ac:dyDescent="0.35">
      <c r="A32" s="199"/>
      <c r="B32" s="154" t="s">
        <v>34</v>
      </c>
      <c r="C32" s="155"/>
      <c r="D32" s="156"/>
      <c r="E32" s="51">
        <f t="shared" ref="E32:P32" si="9">SUM(E28:E30)+E27+E18+E14+E10+E9</f>
        <v>57374</v>
      </c>
      <c r="F32" s="51">
        <f t="shared" si="9"/>
        <v>0</v>
      </c>
      <c r="G32" s="51">
        <f t="shared" si="9"/>
        <v>14103.5</v>
      </c>
      <c r="H32" s="51">
        <f t="shared" si="9"/>
        <v>0</v>
      </c>
      <c r="I32" s="51">
        <f t="shared" si="9"/>
        <v>15103.5</v>
      </c>
      <c r="J32" s="51">
        <f t="shared" si="9"/>
        <v>0</v>
      </c>
      <c r="K32" s="51">
        <f t="shared" si="9"/>
        <v>14083.5</v>
      </c>
      <c r="L32" s="51">
        <f t="shared" si="9"/>
        <v>0</v>
      </c>
      <c r="M32" s="51">
        <f t="shared" si="9"/>
        <v>14083.5</v>
      </c>
      <c r="N32" s="51">
        <f t="shared" si="9"/>
        <v>0</v>
      </c>
      <c r="O32" s="51">
        <f t="shared" si="9"/>
        <v>57374</v>
      </c>
      <c r="P32" s="51">
        <f t="shared" si="9"/>
        <v>0</v>
      </c>
      <c r="Q32" s="52">
        <f>Q9+Q10+Q14+Q18+Q27+Q31</f>
        <v>0</v>
      </c>
      <c r="R32" s="20"/>
    </row>
    <row r="33" spans="1:19" s="60" customFormat="1" ht="15" customHeight="1" x14ac:dyDescent="0.3">
      <c r="A33" s="152" t="s">
        <v>35</v>
      </c>
      <c r="B33" s="214" t="s">
        <v>49</v>
      </c>
      <c r="C33" s="215"/>
      <c r="D33" s="216"/>
      <c r="E33" s="53"/>
      <c r="F33" s="53"/>
      <c r="G33" s="54"/>
      <c r="H33" s="55"/>
      <c r="I33" s="54"/>
      <c r="J33" s="55"/>
      <c r="K33" s="54"/>
      <c r="L33" s="56"/>
      <c r="M33" s="54"/>
      <c r="N33" s="57"/>
      <c r="O33" s="18">
        <f t="shared" ref="O33:P40" si="10">G33+I33+K33+M33</f>
        <v>0</v>
      </c>
      <c r="P33" s="58">
        <f t="shared" si="10"/>
        <v>0</v>
      </c>
      <c r="Q33" s="58">
        <f>E33-O33</f>
        <v>0</v>
      </c>
      <c r="R33" s="59"/>
    </row>
    <row r="34" spans="1:19" ht="15" customHeight="1" x14ac:dyDescent="0.3">
      <c r="A34" s="153"/>
      <c r="B34" s="163" t="s">
        <v>32</v>
      </c>
      <c r="C34" s="164"/>
      <c r="D34" s="165"/>
      <c r="E34" s="35"/>
      <c r="F34" s="35"/>
      <c r="G34" s="61"/>
      <c r="H34" s="37"/>
      <c r="I34" s="61"/>
      <c r="J34" s="37"/>
      <c r="K34" s="61"/>
      <c r="L34" s="37"/>
      <c r="M34" s="61"/>
      <c r="N34" s="19"/>
      <c r="O34" s="18">
        <f t="shared" si="10"/>
        <v>0</v>
      </c>
      <c r="P34" s="19">
        <f t="shared" si="10"/>
        <v>0</v>
      </c>
      <c r="Q34" s="19">
        <f>E34-O34</f>
        <v>0</v>
      </c>
      <c r="R34" s="20"/>
    </row>
    <row r="35" spans="1:19" ht="15" thickBot="1" x14ac:dyDescent="0.35">
      <c r="A35" s="153"/>
      <c r="B35" s="163" t="s">
        <v>36</v>
      </c>
      <c r="C35" s="217"/>
      <c r="D35" s="218"/>
      <c r="E35" s="62"/>
      <c r="F35" s="62"/>
      <c r="G35" s="63"/>
      <c r="H35" s="64"/>
      <c r="I35" s="63"/>
      <c r="J35" s="64"/>
      <c r="K35" s="63"/>
      <c r="L35" s="64"/>
      <c r="M35" s="63"/>
      <c r="N35" s="65"/>
      <c r="O35" s="63">
        <f t="shared" si="10"/>
        <v>0</v>
      </c>
      <c r="P35" s="29">
        <f t="shared" si="10"/>
        <v>0</v>
      </c>
      <c r="Q35" s="29">
        <f>E35-O35</f>
        <v>0</v>
      </c>
      <c r="R35" s="20"/>
    </row>
    <row r="36" spans="1:19" ht="15" thickBot="1" x14ac:dyDescent="0.35">
      <c r="A36" s="199"/>
      <c r="B36" s="195" t="s">
        <v>37</v>
      </c>
      <c r="C36" s="196"/>
      <c r="D36" s="197"/>
      <c r="E36" s="51">
        <f t="shared" ref="E36:N36" si="11">SUM(E33:E34)</f>
        <v>0</v>
      </c>
      <c r="F36" s="51">
        <f t="shared" si="11"/>
        <v>0</v>
      </c>
      <c r="G36" s="51">
        <f t="shared" si="11"/>
        <v>0</v>
      </c>
      <c r="H36" s="51">
        <f t="shared" si="11"/>
        <v>0</v>
      </c>
      <c r="I36" s="51">
        <f t="shared" si="11"/>
        <v>0</v>
      </c>
      <c r="J36" s="51">
        <f t="shared" si="11"/>
        <v>0</v>
      </c>
      <c r="K36" s="51">
        <f t="shared" si="11"/>
        <v>0</v>
      </c>
      <c r="L36" s="51">
        <f t="shared" si="11"/>
        <v>0</v>
      </c>
      <c r="M36" s="51">
        <f t="shared" si="11"/>
        <v>0</v>
      </c>
      <c r="N36" s="51">
        <f t="shared" si="11"/>
        <v>0</v>
      </c>
      <c r="O36" s="51">
        <f t="shared" si="10"/>
        <v>0</v>
      </c>
      <c r="P36" s="51">
        <f t="shared" si="10"/>
        <v>0</v>
      </c>
      <c r="Q36" s="52">
        <f>ROUND(O36/4,0)</f>
        <v>0</v>
      </c>
      <c r="R36" s="20"/>
    </row>
    <row r="37" spans="1:19" x14ac:dyDescent="0.3">
      <c r="A37" s="152" t="s">
        <v>38</v>
      </c>
      <c r="B37" s="219" t="s">
        <v>39</v>
      </c>
      <c r="C37" s="220"/>
      <c r="D37" s="221"/>
      <c r="E37" s="66"/>
      <c r="F37" s="67"/>
      <c r="G37" s="68"/>
      <c r="H37" s="69"/>
      <c r="I37" s="68"/>
      <c r="J37" s="69"/>
      <c r="K37" s="68"/>
      <c r="L37" s="69"/>
      <c r="M37" s="68"/>
      <c r="N37" s="34"/>
      <c r="O37" s="18">
        <f t="shared" si="10"/>
        <v>0</v>
      </c>
      <c r="P37" s="19">
        <f t="shared" si="10"/>
        <v>0</v>
      </c>
      <c r="Q37" s="19">
        <f>E37-O37</f>
        <v>0</v>
      </c>
      <c r="R37" s="20"/>
    </row>
    <row r="38" spans="1:19" ht="15" thickBot="1" x14ac:dyDescent="0.35">
      <c r="A38" s="153"/>
      <c r="B38" s="222" t="s">
        <v>40</v>
      </c>
      <c r="C38" s="223"/>
      <c r="D38" s="224"/>
      <c r="E38" s="70"/>
      <c r="F38" s="71"/>
      <c r="G38" s="72"/>
      <c r="H38" s="73"/>
      <c r="I38" s="72"/>
      <c r="J38" s="73"/>
      <c r="K38" s="72"/>
      <c r="L38" s="73"/>
      <c r="M38" s="72"/>
      <c r="N38" s="29"/>
      <c r="O38" s="72">
        <f t="shared" si="10"/>
        <v>0</v>
      </c>
      <c r="P38" s="29">
        <f t="shared" si="10"/>
        <v>0</v>
      </c>
      <c r="Q38" s="29">
        <f>E38-O38</f>
        <v>0</v>
      </c>
      <c r="R38" s="20"/>
    </row>
    <row r="39" spans="1:19" ht="15" thickBot="1" x14ac:dyDescent="0.35">
      <c r="A39" s="199"/>
      <c r="B39" s="195" t="s">
        <v>41</v>
      </c>
      <c r="C39" s="196"/>
      <c r="D39" s="197"/>
      <c r="E39" s="74">
        <v>20966</v>
      </c>
      <c r="F39" s="74">
        <f>F38</f>
        <v>0</v>
      </c>
      <c r="G39" s="74">
        <v>5235</v>
      </c>
      <c r="H39" s="74">
        <f>H38</f>
        <v>0</v>
      </c>
      <c r="I39" s="74">
        <v>5236</v>
      </c>
      <c r="J39" s="74">
        <f>J38</f>
        <v>0</v>
      </c>
      <c r="K39" s="74">
        <v>5247</v>
      </c>
      <c r="L39" s="74">
        <f>L38</f>
        <v>0</v>
      </c>
      <c r="M39" s="74">
        <v>5248</v>
      </c>
      <c r="N39" s="74">
        <f>N38</f>
        <v>0</v>
      </c>
      <c r="O39" s="74">
        <f t="shared" si="10"/>
        <v>20966</v>
      </c>
      <c r="P39" s="75">
        <f t="shared" si="10"/>
        <v>0</v>
      </c>
      <c r="Q39" s="75">
        <f>E39-O39</f>
        <v>0</v>
      </c>
      <c r="R39" s="20"/>
      <c r="S39" s="105"/>
    </row>
    <row r="40" spans="1:19" x14ac:dyDescent="0.3">
      <c r="A40" s="225" t="s">
        <v>68</v>
      </c>
      <c r="B40" s="198" t="s">
        <v>78</v>
      </c>
      <c r="C40" s="198"/>
      <c r="D40" s="198"/>
      <c r="E40" s="110"/>
      <c r="F40" s="110"/>
      <c r="G40" s="111">
        <v>-2424</v>
      </c>
      <c r="H40" s="111"/>
      <c r="I40" s="111">
        <v>-2424</v>
      </c>
      <c r="J40" s="111"/>
      <c r="K40" s="111">
        <v>-2424</v>
      </c>
      <c r="L40" s="111"/>
      <c r="M40" s="111">
        <v>-2424</v>
      </c>
      <c r="N40" s="111"/>
      <c r="O40" s="111">
        <f>M40+K40+I40+G40</f>
        <v>-9696</v>
      </c>
      <c r="P40" s="111">
        <f t="shared" si="10"/>
        <v>0</v>
      </c>
      <c r="Q40" s="111">
        <v>0</v>
      </c>
    </row>
    <row r="41" spans="1:19" x14ac:dyDescent="0.3">
      <c r="A41" s="184"/>
      <c r="B41" s="198" t="s">
        <v>69</v>
      </c>
      <c r="C41" s="198"/>
      <c r="D41" s="198"/>
      <c r="E41" s="95">
        <f>E40+E39+E36+E32</f>
        <v>78340</v>
      </c>
      <c r="F41" s="95">
        <v>39000</v>
      </c>
      <c r="G41" s="95">
        <f>G39+G36+G32</f>
        <v>19338.5</v>
      </c>
      <c r="H41" s="95">
        <f t="shared" ref="H41:P41" si="12">H39+H36+H32</f>
        <v>0</v>
      </c>
      <c r="I41" s="95">
        <f t="shared" si="12"/>
        <v>20339.5</v>
      </c>
      <c r="J41" s="95">
        <f t="shared" si="12"/>
        <v>0</v>
      </c>
      <c r="K41" s="95">
        <f t="shared" si="12"/>
        <v>19330.5</v>
      </c>
      <c r="L41" s="95">
        <f t="shared" si="12"/>
        <v>0</v>
      </c>
      <c r="M41" s="95">
        <f t="shared" si="12"/>
        <v>19331.5</v>
      </c>
      <c r="N41" s="95">
        <f t="shared" si="12"/>
        <v>0</v>
      </c>
      <c r="O41" s="95">
        <f>O39+O36+O32</f>
        <v>78340</v>
      </c>
      <c r="P41" s="95">
        <f t="shared" si="12"/>
        <v>0</v>
      </c>
      <c r="Q41" s="95">
        <f t="shared" ref="Q41" si="13">E41-O41</f>
        <v>0</v>
      </c>
    </row>
    <row r="42" spans="1:19" ht="6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8"/>
      <c r="Q42" s="109"/>
    </row>
    <row r="43" spans="1:19" x14ac:dyDescent="0.3">
      <c r="A43" s="76" t="s">
        <v>42</v>
      </c>
      <c r="B43" s="198" t="s">
        <v>70</v>
      </c>
      <c r="C43" s="198"/>
      <c r="D43" s="198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6">
        <f t="shared" ref="P43:P44" si="14">H43+J43+L43+N43</f>
        <v>0</v>
      </c>
      <c r="Q43" s="96">
        <f t="shared" ref="Q43:Q44" si="15">E43-O43</f>
        <v>0</v>
      </c>
    </row>
    <row r="44" spans="1:19" x14ac:dyDescent="0.3">
      <c r="A44" s="77"/>
      <c r="B44" s="198" t="s">
        <v>71</v>
      </c>
      <c r="C44" s="198"/>
      <c r="D44" s="198" t="s">
        <v>43</v>
      </c>
      <c r="E44" s="95">
        <f>E43+E41</f>
        <v>78340</v>
      </c>
      <c r="F44" s="95">
        <f t="shared" ref="F44" si="16">F43+F41</f>
        <v>39000</v>
      </c>
      <c r="G44" s="95">
        <f>G43+G41</f>
        <v>19338.5</v>
      </c>
      <c r="H44" s="95">
        <f t="shared" ref="H44:O44" si="17">H43+H41</f>
        <v>0</v>
      </c>
      <c r="I44" s="95">
        <f t="shared" si="17"/>
        <v>20339.5</v>
      </c>
      <c r="J44" s="95">
        <f t="shared" si="17"/>
        <v>0</v>
      </c>
      <c r="K44" s="95">
        <f t="shared" si="17"/>
        <v>19330.5</v>
      </c>
      <c r="L44" s="95">
        <f t="shared" si="17"/>
        <v>0</v>
      </c>
      <c r="M44" s="95">
        <f t="shared" si="17"/>
        <v>19331.5</v>
      </c>
      <c r="N44" s="95">
        <f t="shared" si="17"/>
        <v>0</v>
      </c>
      <c r="O44" s="95">
        <f t="shared" si="17"/>
        <v>78340</v>
      </c>
      <c r="P44" s="95">
        <f t="shared" si="14"/>
        <v>0</v>
      </c>
      <c r="Q44" s="95">
        <f t="shared" si="15"/>
        <v>0</v>
      </c>
    </row>
    <row r="45" spans="1:19" x14ac:dyDescent="0.3">
      <c r="G45" s="78"/>
    </row>
    <row r="46" spans="1:19" x14ac:dyDescent="0.3">
      <c r="F46" s="79"/>
    </row>
    <row r="47" spans="1:19" x14ac:dyDescent="0.3">
      <c r="D47" s="2" t="s">
        <v>79</v>
      </c>
      <c r="E47" s="20">
        <f>E41</f>
        <v>78340</v>
      </c>
      <c r="F47" s="20">
        <f t="shared" ref="F47:Q47" si="18">F41</f>
        <v>39000</v>
      </c>
      <c r="G47" s="20">
        <f t="shared" si="18"/>
        <v>19338.5</v>
      </c>
      <c r="H47" s="20">
        <f t="shared" si="18"/>
        <v>0</v>
      </c>
      <c r="I47" s="20">
        <f t="shared" si="18"/>
        <v>20339.5</v>
      </c>
      <c r="J47" s="20">
        <f t="shared" si="18"/>
        <v>0</v>
      </c>
      <c r="K47" s="20">
        <f t="shared" si="18"/>
        <v>19330.5</v>
      </c>
      <c r="L47" s="20">
        <f t="shared" si="18"/>
        <v>0</v>
      </c>
      <c r="M47" s="20">
        <f t="shared" si="18"/>
        <v>19331.5</v>
      </c>
      <c r="N47" s="20">
        <f t="shared" si="18"/>
        <v>0</v>
      </c>
      <c r="O47" s="20">
        <f t="shared" si="18"/>
        <v>78340</v>
      </c>
      <c r="P47" s="20">
        <f t="shared" si="18"/>
        <v>0</v>
      </c>
      <c r="Q47" s="20">
        <f t="shared" si="18"/>
        <v>0</v>
      </c>
    </row>
    <row r="48" spans="1:19" x14ac:dyDescent="0.3">
      <c r="D48" s="2" t="s">
        <v>80</v>
      </c>
      <c r="E48" s="20">
        <f>'AAS SEAP CQL-hide'!E40</f>
        <v>213568</v>
      </c>
      <c r="F48" s="20">
        <f>'AAS SEAP CQL-hide'!F40</f>
        <v>110000</v>
      </c>
      <c r="G48" s="20">
        <f>'AAS SEAP CQL-hide'!G40</f>
        <v>56855</v>
      </c>
      <c r="H48" s="20">
        <f>'AAS SEAP CQL-hide'!H40</f>
        <v>0</v>
      </c>
      <c r="I48" s="20">
        <f>'AAS SEAP CQL-hide'!I40</f>
        <v>56855</v>
      </c>
      <c r="J48" s="20">
        <f>'AAS SEAP CQL-hide'!J40</f>
        <v>0</v>
      </c>
      <c r="K48" s="20">
        <f>'AAS SEAP CQL-hide'!K40</f>
        <v>49928</v>
      </c>
      <c r="L48" s="20">
        <f>'AAS SEAP CQL-hide'!L40</f>
        <v>0</v>
      </c>
      <c r="M48" s="20">
        <f>'AAS SEAP CQL-hide'!M40</f>
        <v>49930</v>
      </c>
      <c r="N48" s="20">
        <f>'AAS SEAP CQL-hide'!N40</f>
        <v>0</v>
      </c>
      <c r="O48" s="20">
        <f>'AAS SEAP CQL-hide'!O40</f>
        <v>213568</v>
      </c>
      <c r="P48" s="20">
        <f>'AAS SEAP CQL-hide'!P40</f>
        <v>0</v>
      </c>
      <c r="Q48" s="20">
        <f>'AAS SEAP CQL-hide'!Q40</f>
        <v>0</v>
      </c>
    </row>
    <row r="49" spans="3:17" x14ac:dyDescent="0.3">
      <c r="C49" s="117"/>
      <c r="D49" s="2" t="s">
        <v>81</v>
      </c>
      <c r="E49" s="20">
        <f>'AAS REAP-hide'!E41</f>
        <v>374267</v>
      </c>
      <c r="F49" s="20">
        <f>'AAS REAP-hide'!F41</f>
        <v>330000</v>
      </c>
      <c r="G49" s="20">
        <f>'AAS REAP-hide'!G41</f>
        <v>34703.75</v>
      </c>
      <c r="H49" s="20">
        <f>'AAS REAP-hide'!H41</f>
        <v>0</v>
      </c>
      <c r="I49" s="20">
        <f>'AAS REAP-hide'!I41</f>
        <v>270879.75</v>
      </c>
      <c r="J49" s="20">
        <f>'AAS REAP-hide'!J41</f>
        <v>0</v>
      </c>
      <c r="K49" s="20">
        <f>'AAS REAP-hide'!K41</f>
        <v>34453</v>
      </c>
      <c r="L49" s="20">
        <f>'AAS REAP-hide'!L41</f>
        <v>0</v>
      </c>
      <c r="M49" s="20">
        <f>'AAS REAP-hide'!M41</f>
        <v>34230.6</v>
      </c>
      <c r="N49" s="20">
        <f>'AAS REAP-hide'!N41</f>
        <v>0</v>
      </c>
      <c r="O49" s="20">
        <f>'AAS REAP-hide'!O41</f>
        <v>374267.1</v>
      </c>
      <c r="P49" s="20">
        <f>'AAS REAP-hide'!P41</f>
        <v>0</v>
      </c>
      <c r="Q49" s="20">
        <f>'AAS REAP-hide'!Q41</f>
        <v>-9.9999999976716936E-2</v>
      </c>
    </row>
    <row r="50" spans="3:17" x14ac:dyDescent="0.3">
      <c r="C50" s="118" t="s">
        <v>86</v>
      </c>
      <c r="D50" s="2" t="s">
        <v>82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3:17" x14ac:dyDescent="0.3">
      <c r="C51" s="117"/>
      <c r="D51" s="2" t="s">
        <v>83</v>
      </c>
      <c r="E51" s="20">
        <f>SUM(E47:E50)</f>
        <v>666175</v>
      </c>
      <c r="F51" s="20">
        <f t="shared" ref="F51:Q51" si="19">SUM(F47:F50)</f>
        <v>479000</v>
      </c>
      <c r="G51" s="20">
        <f t="shared" si="19"/>
        <v>110897.25</v>
      </c>
      <c r="H51" s="20">
        <f t="shared" si="19"/>
        <v>0</v>
      </c>
      <c r="I51" s="20">
        <f t="shared" si="19"/>
        <v>348074.25</v>
      </c>
      <c r="J51" s="20">
        <f t="shared" si="19"/>
        <v>0</v>
      </c>
      <c r="K51" s="20">
        <f t="shared" si="19"/>
        <v>103711.5</v>
      </c>
      <c r="L51" s="20">
        <f t="shared" si="19"/>
        <v>0</v>
      </c>
      <c r="M51" s="20">
        <f t="shared" si="19"/>
        <v>103492.1</v>
      </c>
      <c r="N51" s="20">
        <f t="shared" si="19"/>
        <v>0</v>
      </c>
      <c r="O51" s="20">
        <f t="shared" si="19"/>
        <v>666175.1</v>
      </c>
      <c r="P51" s="20">
        <f t="shared" si="19"/>
        <v>0</v>
      </c>
      <c r="Q51" s="20">
        <f t="shared" si="19"/>
        <v>-9.9999999976716936E-2</v>
      </c>
    </row>
    <row r="52" spans="3:17" ht="27" customHeight="1" x14ac:dyDescent="0.3">
      <c r="C52" s="117" t="s">
        <v>87</v>
      </c>
      <c r="D52" s="2" t="s">
        <v>84</v>
      </c>
      <c r="E52" s="20" t="e">
        <f>#REF!</f>
        <v>#REF!</v>
      </c>
      <c r="F52" s="20" t="e">
        <f>#REF!</f>
        <v>#REF!</v>
      </c>
      <c r="G52" s="20" t="e">
        <f>#REF!</f>
        <v>#REF!</v>
      </c>
      <c r="H52" s="20" t="e">
        <f>#REF!</f>
        <v>#REF!</v>
      </c>
      <c r="I52" s="20" t="e">
        <f>#REF!</f>
        <v>#REF!</v>
      </c>
      <c r="J52" s="20" t="e">
        <f>#REF!</f>
        <v>#REF!</v>
      </c>
      <c r="K52" s="20" t="e">
        <f>#REF!</f>
        <v>#REF!</v>
      </c>
      <c r="L52" s="20" t="e">
        <f>#REF!</f>
        <v>#REF!</v>
      </c>
      <c r="M52" s="20" t="e">
        <f>#REF!</f>
        <v>#REF!</v>
      </c>
      <c r="N52" s="20" t="e">
        <f>#REF!</f>
        <v>#REF!</v>
      </c>
      <c r="O52" s="20" t="e">
        <f>#REF!</f>
        <v>#REF!</v>
      </c>
      <c r="P52" s="20" t="e">
        <f>#REF!</f>
        <v>#REF!</v>
      </c>
      <c r="Q52" s="20" t="e">
        <f>#REF!</f>
        <v>#REF!</v>
      </c>
    </row>
    <row r="53" spans="3:17" x14ac:dyDescent="0.3">
      <c r="C53" s="118" t="s">
        <v>85</v>
      </c>
      <c r="E53" s="20" t="e">
        <f>E52-E51</f>
        <v>#REF!</v>
      </c>
      <c r="F53" s="20" t="e">
        <f t="shared" ref="F53:Q53" si="20">F52-F51</f>
        <v>#REF!</v>
      </c>
      <c r="G53" s="20" t="e">
        <f t="shared" si="20"/>
        <v>#REF!</v>
      </c>
      <c r="H53" s="20" t="e">
        <f t="shared" si="20"/>
        <v>#REF!</v>
      </c>
      <c r="I53" s="20" t="e">
        <f t="shared" si="20"/>
        <v>#REF!</v>
      </c>
      <c r="J53" s="20" t="e">
        <f t="shared" si="20"/>
        <v>#REF!</v>
      </c>
      <c r="K53" s="20" t="e">
        <f t="shared" si="20"/>
        <v>#REF!</v>
      </c>
      <c r="L53" s="20" t="e">
        <f t="shared" si="20"/>
        <v>#REF!</v>
      </c>
      <c r="M53" s="20" t="e">
        <f t="shared" si="20"/>
        <v>#REF!</v>
      </c>
      <c r="N53" s="20" t="e">
        <f t="shared" si="20"/>
        <v>#REF!</v>
      </c>
      <c r="O53" s="20" t="e">
        <f t="shared" si="20"/>
        <v>#REF!</v>
      </c>
      <c r="P53" s="20" t="e">
        <f t="shared" si="20"/>
        <v>#REF!</v>
      </c>
      <c r="Q53" s="20" t="e">
        <f t="shared" si="20"/>
        <v>#REF!</v>
      </c>
    </row>
    <row r="54" spans="3:17" x14ac:dyDescent="0.3">
      <c r="C54" s="117"/>
    </row>
  </sheetData>
  <sheetProtection insertColumns="0" insertRows="0"/>
  <mergeCells count="47">
    <mergeCell ref="B43:D43"/>
    <mergeCell ref="A33:A36"/>
    <mergeCell ref="B33:D33"/>
    <mergeCell ref="B34:D34"/>
    <mergeCell ref="B35:D35"/>
    <mergeCell ref="B36:D36"/>
    <mergeCell ref="A37:A39"/>
    <mergeCell ref="B37:D37"/>
    <mergeCell ref="B38:D38"/>
    <mergeCell ref="B39:D39"/>
    <mergeCell ref="B41:D41"/>
    <mergeCell ref="A40:A41"/>
    <mergeCell ref="B40:D40"/>
    <mergeCell ref="A28:A32"/>
    <mergeCell ref="B28:D28"/>
    <mergeCell ref="B29:D29"/>
    <mergeCell ref="B30:D30"/>
    <mergeCell ref="B31:D31"/>
    <mergeCell ref="B32:D32"/>
    <mergeCell ref="B17:D17"/>
    <mergeCell ref="B18:D18"/>
    <mergeCell ref="A19:A27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4:D44"/>
    <mergeCell ref="A1:D1"/>
    <mergeCell ref="G1:N1"/>
    <mergeCell ref="A2:D2"/>
    <mergeCell ref="G2:N2"/>
    <mergeCell ref="A4:A10"/>
    <mergeCell ref="B9:D9"/>
    <mergeCell ref="B10:D10"/>
    <mergeCell ref="A11:A14"/>
    <mergeCell ref="B11:D11"/>
    <mergeCell ref="B12:D12"/>
    <mergeCell ref="B13:D13"/>
    <mergeCell ref="B14:D14"/>
    <mergeCell ref="A15:A18"/>
    <mergeCell ref="B15:D15"/>
    <mergeCell ref="B16:D16"/>
  </mergeCells>
  <pageMargins left="0.2" right="0.2" top="0.25" bottom="0.25" header="0.3" footer="0.3"/>
  <pageSetup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6F462"/>
    <pageSetUpPr fitToPage="1"/>
  </sheetPr>
  <dimension ref="A1:S49"/>
  <sheetViews>
    <sheetView workbookViewId="0">
      <pane xSplit="4" ySplit="4" topLeftCell="E20" activePane="bottomRight" state="frozen"/>
      <selection activeCell="E5" sqref="E5"/>
      <selection pane="topRight" activeCell="E5" sqref="E5"/>
      <selection pane="bottomLeft" activeCell="E5" sqref="E5"/>
      <selection pane="bottomRight" activeCell="F47" sqref="F47"/>
    </sheetView>
  </sheetViews>
  <sheetFormatPr defaultColWidth="9.109375" defaultRowHeight="14.4" x14ac:dyDescent="0.3"/>
  <cols>
    <col min="1" max="1" width="18.88671875" style="2" customWidth="1"/>
    <col min="2" max="2" width="28.5546875" style="2" customWidth="1"/>
    <col min="3" max="4" width="9.109375" style="2"/>
    <col min="5" max="5" width="10.88671875" style="20" customWidth="1"/>
    <col min="6" max="6" width="10.33203125" style="20" customWidth="1"/>
    <col min="7" max="16" width="9.88671875" style="2" customWidth="1"/>
    <col min="17" max="17" width="11" style="2" customWidth="1"/>
    <col min="18" max="16384" width="9.109375" style="2"/>
  </cols>
  <sheetData>
    <row r="1" spans="1:19" x14ac:dyDescent="0.3">
      <c r="A1" s="179" t="s">
        <v>45</v>
      </c>
      <c r="B1" s="179"/>
      <c r="C1" s="179"/>
      <c r="D1" s="179"/>
      <c r="E1" s="1"/>
      <c r="F1" s="1"/>
      <c r="G1" s="180" t="s">
        <v>73</v>
      </c>
      <c r="H1" s="181"/>
      <c r="I1" s="181"/>
      <c r="J1" s="181"/>
      <c r="K1" s="181"/>
      <c r="L1" s="181"/>
      <c r="M1" s="181"/>
      <c r="N1" s="181"/>
    </row>
    <row r="2" spans="1:19" ht="15" thickBot="1" x14ac:dyDescent="0.35">
      <c r="A2" s="179" t="s">
        <v>64</v>
      </c>
      <c r="B2" s="179"/>
      <c r="C2" s="179"/>
      <c r="D2" s="179"/>
      <c r="E2" s="1"/>
      <c r="F2" s="1"/>
      <c r="G2" s="180" t="s">
        <v>0</v>
      </c>
      <c r="H2" s="181"/>
      <c r="I2" s="181"/>
      <c r="J2" s="181"/>
      <c r="K2" s="181"/>
      <c r="L2" s="181"/>
      <c r="M2" s="181"/>
      <c r="N2" s="181"/>
    </row>
    <row r="3" spans="1:19" ht="42.75" customHeight="1" thickBot="1" x14ac:dyDescent="0.35">
      <c r="A3" s="3"/>
      <c r="B3" s="4"/>
      <c r="C3" s="4"/>
      <c r="D3" s="4"/>
      <c r="E3" s="5" t="s">
        <v>1</v>
      </c>
      <c r="F3" s="5" t="s">
        <v>2</v>
      </c>
      <c r="G3" s="6" t="s">
        <v>3</v>
      </c>
      <c r="H3" s="7" t="s">
        <v>4</v>
      </c>
      <c r="I3" s="6" t="s">
        <v>58</v>
      </c>
      <c r="J3" s="7" t="s">
        <v>57</v>
      </c>
      <c r="K3" s="6" t="s">
        <v>56</v>
      </c>
      <c r="L3" s="7" t="s">
        <v>55</v>
      </c>
      <c r="M3" s="6" t="s">
        <v>54</v>
      </c>
      <c r="N3" s="7" t="s">
        <v>53</v>
      </c>
      <c r="O3" s="6" t="s">
        <v>5</v>
      </c>
      <c r="P3" s="7" t="s">
        <v>6</v>
      </c>
      <c r="Q3" s="6" t="s">
        <v>44</v>
      </c>
    </row>
    <row r="4" spans="1:19" ht="39" customHeight="1" x14ac:dyDescent="0.3">
      <c r="A4" s="152" t="s">
        <v>7</v>
      </c>
      <c r="B4" s="8" t="s">
        <v>8</v>
      </c>
      <c r="C4" s="9" t="s">
        <v>9</v>
      </c>
      <c r="D4" s="10" t="s">
        <v>10</v>
      </c>
      <c r="E4" s="5"/>
      <c r="F4" s="5"/>
      <c r="G4" s="11">
        <v>42353</v>
      </c>
      <c r="H4" s="12">
        <v>42353</v>
      </c>
      <c r="I4" s="11">
        <v>42444</v>
      </c>
      <c r="J4" s="12">
        <v>42444</v>
      </c>
      <c r="K4" s="11">
        <v>42537</v>
      </c>
      <c r="L4" s="13">
        <v>42537</v>
      </c>
      <c r="M4" s="11">
        <v>42629</v>
      </c>
      <c r="N4" s="14">
        <v>42629</v>
      </c>
      <c r="O4" s="11">
        <v>42629</v>
      </c>
      <c r="P4" s="14">
        <v>42629</v>
      </c>
      <c r="Q4" s="15"/>
    </row>
    <row r="5" spans="1:19" x14ac:dyDescent="0.3">
      <c r="A5" s="153"/>
      <c r="B5" s="16" t="s">
        <v>63</v>
      </c>
      <c r="C5" s="17">
        <v>0.9</v>
      </c>
      <c r="D5" s="89"/>
      <c r="E5" s="80"/>
      <c r="F5" s="80"/>
      <c r="G5" s="81"/>
      <c r="H5" s="82"/>
      <c r="I5" s="81"/>
      <c r="J5" s="82"/>
      <c r="K5" s="81"/>
      <c r="L5" s="82"/>
      <c r="M5" s="81"/>
      <c r="N5" s="82"/>
      <c r="O5" s="83">
        <f t="shared" ref="O5:O13" si="0">G5+I5+K5+M5</f>
        <v>0</v>
      </c>
      <c r="P5" s="84">
        <f t="shared" ref="P5:P13" si="1">H5+J5+L5+N5</f>
        <v>0</v>
      </c>
      <c r="Q5" s="84">
        <f t="shared" ref="Q5:Q31" si="2">E5-O5</f>
        <v>0</v>
      </c>
      <c r="R5" s="20"/>
    </row>
    <row r="6" spans="1:19" x14ac:dyDescent="0.3">
      <c r="A6" s="153"/>
      <c r="B6" s="16" t="s">
        <v>62</v>
      </c>
      <c r="C6" s="17">
        <v>0.8</v>
      </c>
      <c r="D6" s="89"/>
      <c r="E6" s="80"/>
      <c r="F6" s="80"/>
      <c r="G6" s="81"/>
      <c r="H6" s="82"/>
      <c r="I6" s="81"/>
      <c r="J6" s="82"/>
      <c r="K6" s="81"/>
      <c r="L6" s="82"/>
      <c r="M6" s="81"/>
      <c r="N6" s="82"/>
      <c r="O6" s="83">
        <f t="shared" si="0"/>
        <v>0</v>
      </c>
      <c r="P6" s="84">
        <f t="shared" si="1"/>
        <v>0</v>
      </c>
      <c r="Q6" s="84">
        <f t="shared" si="2"/>
        <v>0</v>
      </c>
      <c r="R6" s="20"/>
    </row>
    <row r="7" spans="1:19" x14ac:dyDescent="0.3">
      <c r="A7" s="153"/>
      <c r="B7" s="16" t="s">
        <v>61</v>
      </c>
      <c r="C7" s="17">
        <v>0.33</v>
      </c>
      <c r="D7" s="89"/>
      <c r="E7" s="80"/>
      <c r="F7" s="80"/>
      <c r="G7" s="81"/>
      <c r="H7" s="82"/>
      <c r="I7" s="81"/>
      <c r="J7" s="82"/>
      <c r="K7" s="81"/>
      <c r="L7" s="82"/>
      <c r="M7" s="81"/>
      <c r="N7" s="82"/>
      <c r="O7" s="83">
        <f t="shared" si="0"/>
        <v>0</v>
      </c>
      <c r="P7" s="84">
        <f t="shared" si="1"/>
        <v>0</v>
      </c>
      <c r="Q7" s="84">
        <f t="shared" si="2"/>
        <v>0</v>
      </c>
      <c r="R7" s="20"/>
    </row>
    <row r="8" spans="1:19" x14ac:dyDescent="0.3">
      <c r="A8" s="153"/>
      <c r="B8" s="16"/>
      <c r="C8" s="21"/>
      <c r="D8" s="89"/>
      <c r="E8" s="85"/>
      <c r="F8" s="85"/>
      <c r="G8" s="86"/>
      <c r="H8" s="87"/>
      <c r="I8" s="86"/>
      <c r="J8" s="87"/>
      <c r="K8" s="86"/>
      <c r="L8" s="88"/>
      <c r="M8" s="86"/>
      <c r="N8" s="82"/>
      <c r="O8" s="83">
        <f t="shared" si="0"/>
        <v>0</v>
      </c>
      <c r="P8" s="84">
        <f t="shared" si="1"/>
        <v>0</v>
      </c>
      <c r="Q8" s="84">
        <f t="shared" si="2"/>
        <v>0</v>
      </c>
      <c r="R8" s="20"/>
    </row>
    <row r="9" spans="1:19" x14ac:dyDescent="0.3">
      <c r="A9" s="153"/>
      <c r="B9" s="200" t="s">
        <v>11</v>
      </c>
      <c r="C9" s="201"/>
      <c r="D9" s="202"/>
      <c r="E9" s="22">
        <v>98176</v>
      </c>
      <c r="F9" s="22"/>
      <c r="G9" s="18">
        <f>ROUND(E9*0.2662,0)</f>
        <v>26134</v>
      </c>
      <c r="H9" s="23"/>
      <c r="I9" s="18">
        <f>G9</f>
        <v>26134</v>
      </c>
      <c r="J9" s="23"/>
      <c r="K9" s="18">
        <v>22954</v>
      </c>
      <c r="L9" s="24"/>
      <c r="M9" s="18">
        <v>22954</v>
      </c>
      <c r="N9" s="19"/>
      <c r="O9" s="18">
        <f t="shared" si="0"/>
        <v>98176</v>
      </c>
      <c r="P9" s="19">
        <f t="shared" si="1"/>
        <v>0</v>
      </c>
      <c r="Q9" s="19">
        <f t="shared" si="2"/>
        <v>0</v>
      </c>
      <c r="R9" s="20"/>
      <c r="S9" s="78"/>
    </row>
    <row r="10" spans="1:19" ht="15" thickBot="1" x14ac:dyDescent="0.35">
      <c r="A10" s="199"/>
      <c r="B10" s="203" t="s">
        <v>50</v>
      </c>
      <c r="C10" s="204"/>
      <c r="D10" s="205"/>
      <c r="E10" s="25">
        <v>34362</v>
      </c>
      <c r="F10" s="25"/>
      <c r="G10" s="26">
        <f>ROUND(E10*0.2662,0)</f>
        <v>9147</v>
      </c>
      <c r="H10" s="27"/>
      <c r="I10" s="18">
        <f>G10</f>
        <v>9147</v>
      </c>
      <c r="J10" s="27"/>
      <c r="K10" s="26">
        <v>8034</v>
      </c>
      <c r="L10" s="28"/>
      <c r="M10" s="26">
        <v>8034</v>
      </c>
      <c r="N10" s="29"/>
      <c r="O10" s="26">
        <f t="shared" si="0"/>
        <v>34362</v>
      </c>
      <c r="P10" s="29">
        <f t="shared" si="1"/>
        <v>0</v>
      </c>
      <c r="Q10" s="29">
        <f t="shared" si="2"/>
        <v>0</v>
      </c>
      <c r="R10" s="20"/>
      <c r="S10" s="78"/>
    </row>
    <row r="11" spans="1:19" ht="15" customHeight="1" x14ac:dyDescent="0.3">
      <c r="A11" s="152" t="s">
        <v>12</v>
      </c>
      <c r="B11" s="157" t="s">
        <v>13</v>
      </c>
      <c r="C11" s="158"/>
      <c r="D11" s="159"/>
      <c r="E11" s="30"/>
      <c r="F11" s="30"/>
      <c r="G11" s="31"/>
      <c r="H11" s="32"/>
      <c r="I11" s="31"/>
      <c r="J11" s="32"/>
      <c r="K11" s="31"/>
      <c r="L11" s="33"/>
      <c r="M11" s="31"/>
      <c r="N11" s="34"/>
      <c r="O11" s="18">
        <f t="shared" si="0"/>
        <v>0</v>
      </c>
      <c r="P11" s="19">
        <f t="shared" si="1"/>
        <v>0</v>
      </c>
      <c r="Q11" s="19">
        <f t="shared" si="2"/>
        <v>0</v>
      </c>
      <c r="R11" s="20"/>
      <c r="S11" s="78"/>
    </row>
    <row r="12" spans="1:19" ht="15" customHeight="1" x14ac:dyDescent="0.3">
      <c r="A12" s="206"/>
      <c r="B12" s="163" t="s">
        <v>14</v>
      </c>
      <c r="C12" s="164"/>
      <c r="D12" s="165"/>
      <c r="E12" s="35"/>
      <c r="F12" s="35"/>
      <c r="G12" s="36"/>
      <c r="H12" s="37"/>
      <c r="I12" s="36"/>
      <c r="J12" s="37"/>
      <c r="K12" s="36"/>
      <c r="L12" s="38"/>
      <c r="M12" s="36"/>
      <c r="N12" s="19"/>
      <c r="O12" s="18">
        <f t="shared" si="0"/>
        <v>0</v>
      </c>
      <c r="P12" s="19">
        <f t="shared" si="1"/>
        <v>0</v>
      </c>
      <c r="Q12" s="19">
        <f t="shared" si="2"/>
        <v>0</v>
      </c>
      <c r="R12" s="20"/>
      <c r="S12" s="78"/>
    </row>
    <row r="13" spans="1:19" x14ac:dyDescent="0.3">
      <c r="A13" s="206"/>
      <c r="B13" s="166" t="s">
        <v>15</v>
      </c>
      <c r="C13" s="167"/>
      <c r="D13" s="168"/>
      <c r="E13" s="39"/>
      <c r="F13" s="39"/>
      <c r="G13" s="40"/>
      <c r="H13" s="37"/>
      <c r="I13" s="40"/>
      <c r="J13" s="37"/>
      <c r="K13" s="40"/>
      <c r="L13" s="38"/>
      <c r="M13" s="40"/>
      <c r="N13" s="19"/>
      <c r="O13" s="18">
        <f t="shared" si="0"/>
        <v>0</v>
      </c>
      <c r="P13" s="19">
        <f t="shared" si="1"/>
        <v>0</v>
      </c>
      <c r="Q13" s="19">
        <f t="shared" si="2"/>
        <v>0</v>
      </c>
      <c r="R13" s="20"/>
      <c r="S13" s="78"/>
    </row>
    <row r="14" spans="1:19" ht="15" thickBot="1" x14ac:dyDescent="0.35">
      <c r="A14" s="207"/>
      <c r="B14" s="208" t="s">
        <v>16</v>
      </c>
      <c r="C14" s="209"/>
      <c r="D14" s="210"/>
      <c r="E14" s="25">
        <f t="shared" ref="E14:O14" si="3">SUM(E11:E13)</f>
        <v>0</v>
      </c>
      <c r="F14" s="25">
        <f t="shared" si="3"/>
        <v>0</v>
      </c>
      <c r="G14" s="41">
        <f t="shared" si="3"/>
        <v>0</v>
      </c>
      <c r="H14" s="27">
        <f t="shared" si="3"/>
        <v>0</v>
      </c>
      <c r="I14" s="41">
        <f t="shared" si="3"/>
        <v>0</v>
      </c>
      <c r="J14" s="27">
        <f t="shared" si="3"/>
        <v>0</v>
      </c>
      <c r="K14" s="41">
        <f t="shared" si="3"/>
        <v>0</v>
      </c>
      <c r="L14" s="28">
        <f t="shared" si="3"/>
        <v>0</v>
      </c>
      <c r="M14" s="41">
        <f t="shared" si="3"/>
        <v>0</v>
      </c>
      <c r="N14" s="29">
        <f t="shared" si="3"/>
        <v>0</v>
      </c>
      <c r="O14" s="41">
        <f t="shared" si="3"/>
        <v>0</v>
      </c>
      <c r="P14" s="29">
        <f t="shared" ref="P14:P39" si="4">H14+J14+L14+N14</f>
        <v>0</v>
      </c>
      <c r="Q14" s="29">
        <f t="shared" si="2"/>
        <v>0</v>
      </c>
      <c r="R14" s="20"/>
      <c r="S14" s="78"/>
    </row>
    <row r="15" spans="1:19" x14ac:dyDescent="0.3">
      <c r="A15" s="152" t="s">
        <v>17</v>
      </c>
      <c r="B15" s="157" t="s">
        <v>18</v>
      </c>
      <c r="C15" s="158"/>
      <c r="D15" s="159"/>
      <c r="E15" s="30">
        <v>1000</v>
      </c>
      <c r="F15" s="30"/>
      <c r="G15" s="31">
        <f>ROUND(E15*0.2662,0)</f>
        <v>266</v>
      </c>
      <c r="H15" s="32"/>
      <c r="I15" s="18">
        <f>G15</f>
        <v>266</v>
      </c>
      <c r="J15" s="32"/>
      <c r="K15" s="31">
        <v>234</v>
      </c>
      <c r="L15" s="33"/>
      <c r="M15" s="31">
        <v>234</v>
      </c>
      <c r="N15" s="34"/>
      <c r="O15" s="18">
        <f>G15+I15+K15+M15</f>
        <v>1000</v>
      </c>
      <c r="P15" s="19">
        <f t="shared" si="4"/>
        <v>0</v>
      </c>
      <c r="Q15" s="19">
        <f t="shared" si="2"/>
        <v>0</v>
      </c>
      <c r="R15" s="20"/>
      <c r="S15" s="78"/>
    </row>
    <row r="16" spans="1:19" ht="15" customHeight="1" x14ac:dyDescent="0.3">
      <c r="A16" s="206"/>
      <c r="B16" s="163" t="s">
        <v>19</v>
      </c>
      <c r="C16" s="164"/>
      <c r="D16" s="165"/>
      <c r="E16" s="35"/>
      <c r="F16" s="35"/>
      <c r="G16" s="36"/>
      <c r="H16" s="37"/>
      <c r="I16" s="36"/>
      <c r="J16" s="37"/>
      <c r="K16" s="36"/>
      <c r="L16" s="38"/>
      <c r="M16" s="36"/>
      <c r="N16" s="19"/>
      <c r="O16" s="18">
        <f>G16+I16+K16+M16</f>
        <v>0</v>
      </c>
      <c r="P16" s="19">
        <f t="shared" si="4"/>
        <v>0</v>
      </c>
      <c r="Q16" s="19">
        <f t="shared" si="2"/>
        <v>0</v>
      </c>
      <c r="R16" s="20"/>
      <c r="S16" s="78"/>
    </row>
    <row r="17" spans="1:19" ht="15" customHeight="1" x14ac:dyDescent="0.3">
      <c r="A17" s="206"/>
      <c r="B17" s="163" t="s">
        <v>15</v>
      </c>
      <c r="C17" s="164"/>
      <c r="D17" s="165"/>
      <c r="E17" s="42"/>
      <c r="F17" s="42"/>
      <c r="G17" s="36"/>
      <c r="H17" s="37"/>
      <c r="I17" s="36"/>
      <c r="J17" s="37"/>
      <c r="K17" s="36"/>
      <c r="L17" s="38"/>
      <c r="M17" s="36"/>
      <c r="N17" s="19"/>
      <c r="O17" s="18">
        <f>G17+I17+K17+M17</f>
        <v>0</v>
      </c>
      <c r="P17" s="19">
        <f t="shared" si="4"/>
        <v>0</v>
      </c>
      <c r="Q17" s="19">
        <f t="shared" si="2"/>
        <v>0</v>
      </c>
      <c r="R17" s="20"/>
      <c r="S17" s="78"/>
    </row>
    <row r="18" spans="1:19" ht="15" thickBot="1" x14ac:dyDescent="0.35">
      <c r="A18" s="207"/>
      <c r="B18" s="211" t="s">
        <v>20</v>
      </c>
      <c r="C18" s="212"/>
      <c r="D18" s="213"/>
      <c r="E18" s="25">
        <f t="shared" ref="E18:O18" si="5">SUM(E15:E17)</f>
        <v>1000</v>
      </c>
      <c r="F18" s="43">
        <f t="shared" si="5"/>
        <v>0</v>
      </c>
      <c r="G18" s="41">
        <f t="shared" si="5"/>
        <v>266</v>
      </c>
      <c r="H18" s="27">
        <f t="shared" si="5"/>
        <v>0</v>
      </c>
      <c r="I18" s="41">
        <f t="shared" si="5"/>
        <v>266</v>
      </c>
      <c r="J18" s="27">
        <f t="shared" si="5"/>
        <v>0</v>
      </c>
      <c r="K18" s="41">
        <f t="shared" si="5"/>
        <v>234</v>
      </c>
      <c r="L18" s="28">
        <f t="shared" si="5"/>
        <v>0</v>
      </c>
      <c r="M18" s="41">
        <f t="shared" si="5"/>
        <v>234</v>
      </c>
      <c r="N18" s="29">
        <f t="shared" si="5"/>
        <v>0</v>
      </c>
      <c r="O18" s="41">
        <f t="shared" si="5"/>
        <v>1000</v>
      </c>
      <c r="P18" s="29">
        <f t="shared" si="4"/>
        <v>0</v>
      </c>
      <c r="Q18" s="29">
        <f t="shared" si="2"/>
        <v>0</v>
      </c>
      <c r="R18" s="20"/>
      <c r="S18" s="78"/>
    </row>
    <row r="19" spans="1:19" ht="15" customHeight="1" x14ac:dyDescent="0.3">
      <c r="A19" s="153" t="s">
        <v>21</v>
      </c>
      <c r="B19" s="157" t="s">
        <v>22</v>
      </c>
      <c r="C19" s="158"/>
      <c r="D19" s="159"/>
      <c r="E19" s="44"/>
      <c r="F19" s="44"/>
      <c r="G19" s="45"/>
      <c r="H19" s="46"/>
      <c r="I19" s="45"/>
      <c r="J19" s="46"/>
      <c r="K19" s="45"/>
      <c r="L19" s="47"/>
      <c r="M19" s="45"/>
      <c r="N19" s="48"/>
      <c r="O19" s="18">
        <f t="shared" ref="O19:O26" si="6">G19+I19+K19+M19</f>
        <v>0</v>
      </c>
      <c r="P19" s="19">
        <f t="shared" si="4"/>
        <v>0</v>
      </c>
      <c r="Q19" s="19">
        <f t="shared" si="2"/>
        <v>0</v>
      </c>
      <c r="R19" s="20"/>
      <c r="S19" s="78"/>
    </row>
    <row r="20" spans="1:19" ht="15" customHeight="1" x14ac:dyDescent="0.3">
      <c r="A20" s="206"/>
      <c r="B20" s="163" t="s">
        <v>23</v>
      </c>
      <c r="C20" s="164"/>
      <c r="D20" s="165"/>
      <c r="E20" s="35">
        <v>0</v>
      </c>
      <c r="F20" s="35"/>
      <c r="G20" s="36"/>
      <c r="H20" s="37"/>
      <c r="I20" s="36"/>
      <c r="J20" s="37"/>
      <c r="K20" s="36"/>
      <c r="L20" s="38"/>
      <c r="M20" s="36"/>
      <c r="N20" s="19"/>
      <c r="O20" s="18">
        <f t="shared" si="6"/>
        <v>0</v>
      </c>
      <c r="P20" s="19">
        <f t="shared" si="4"/>
        <v>0</v>
      </c>
      <c r="Q20" s="19">
        <f t="shared" si="2"/>
        <v>0</v>
      </c>
      <c r="R20" s="20"/>
      <c r="S20" s="78"/>
    </row>
    <row r="21" spans="1:19" ht="15" customHeight="1" x14ac:dyDescent="0.3">
      <c r="A21" s="206"/>
      <c r="B21" s="163" t="s">
        <v>24</v>
      </c>
      <c r="C21" s="164"/>
      <c r="D21" s="165"/>
      <c r="E21" s="35"/>
      <c r="F21" s="35"/>
      <c r="G21" s="36"/>
      <c r="H21" s="37"/>
      <c r="I21" s="36"/>
      <c r="J21" s="37"/>
      <c r="K21" s="36"/>
      <c r="L21" s="38"/>
      <c r="M21" s="36"/>
      <c r="N21" s="19"/>
      <c r="O21" s="18">
        <f t="shared" si="6"/>
        <v>0</v>
      </c>
      <c r="P21" s="19">
        <f t="shared" si="4"/>
        <v>0</v>
      </c>
      <c r="Q21" s="19">
        <f t="shared" si="2"/>
        <v>0</v>
      </c>
      <c r="R21" s="20"/>
      <c r="S21" s="78"/>
    </row>
    <row r="22" spans="1:19" ht="15" customHeight="1" x14ac:dyDescent="0.3">
      <c r="A22" s="206"/>
      <c r="B22" s="163" t="s">
        <v>25</v>
      </c>
      <c r="C22" s="164"/>
      <c r="D22" s="165"/>
      <c r="E22" s="35"/>
      <c r="F22" s="35"/>
      <c r="G22" s="36"/>
      <c r="H22" s="37"/>
      <c r="I22" s="36"/>
      <c r="J22" s="37"/>
      <c r="K22" s="36"/>
      <c r="L22" s="38"/>
      <c r="M22" s="36"/>
      <c r="N22" s="19"/>
      <c r="O22" s="18">
        <f t="shared" si="6"/>
        <v>0</v>
      </c>
      <c r="P22" s="19">
        <f t="shared" si="4"/>
        <v>0</v>
      </c>
      <c r="Q22" s="19">
        <f t="shared" si="2"/>
        <v>0</v>
      </c>
      <c r="R22" s="20"/>
      <c r="S22" s="78"/>
    </row>
    <row r="23" spans="1:19" ht="15" customHeight="1" x14ac:dyDescent="0.3">
      <c r="A23" s="206"/>
      <c r="B23" s="163" t="s">
        <v>26</v>
      </c>
      <c r="C23" s="164"/>
      <c r="D23" s="165"/>
      <c r="E23" s="35">
        <v>3500</v>
      </c>
      <c r="F23" s="35"/>
      <c r="G23" s="36">
        <f>ROUND(E23*0.2662,0)</f>
        <v>932</v>
      </c>
      <c r="H23" s="37"/>
      <c r="I23" s="36">
        <f t="shared" ref="I23:I25" si="7">G23</f>
        <v>932</v>
      </c>
      <c r="J23" s="37"/>
      <c r="K23" s="36">
        <v>818</v>
      </c>
      <c r="L23" s="38"/>
      <c r="M23" s="36">
        <v>818</v>
      </c>
      <c r="N23" s="19"/>
      <c r="O23" s="18">
        <f t="shared" si="6"/>
        <v>3500</v>
      </c>
      <c r="P23" s="19">
        <f t="shared" si="4"/>
        <v>0</v>
      </c>
      <c r="Q23" s="19">
        <f t="shared" si="2"/>
        <v>0</v>
      </c>
      <c r="R23" s="20"/>
      <c r="S23" s="78"/>
    </row>
    <row r="24" spans="1:19" x14ac:dyDescent="0.3">
      <c r="A24" s="206"/>
      <c r="B24" s="163" t="s">
        <v>27</v>
      </c>
      <c r="C24" s="164"/>
      <c r="D24" s="165"/>
      <c r="E24" s="35">
        <v>3660</v>
      </c>
      <c r="F24" s="35"/>
      <c r="G24" s="36">
        <f>ROUND(E24*0.2662,0)</f>
        <v>974</v>
      </c>
      <c r="H24" s="37"/>
      <c r="I24" s="36">
        <f t="shared" si="7"/>
        <v>974</v>
      </c>
      <c r="J24" s="37"/>
      <c r="K24" s="36">
        <v>856</v>
      </c>
      <c r="L24" s="38"/>
      <c r="M24" s="36">
        <v>856</v>
      </c>
      <c r="N24" s="19"/>
      <c r="O24" s="18">
        <f t="shared" si="6"/>
        <v>3660</v>
      </c>
      <c r="P24" s="19">
        <f t="shared" si="4"/>
        <v>0</v>
      </c>
      <c r="Q24" s="19">
        <f t="shared" si="2"/>
        <v>0</v>
      </c>
      <c r="R24" s="20"/>
      <c r="S24" s="78"/>
    </row>
    <row r="25" spans="1:19" ht="15" customHeight="1" x14ac:dyDescent="0.3">
      <c r="A25" s="206"/>
      <c r="B25" s="163" t="s">
        <v>28</v>
      </c>
      <c r="C25" s="164"/>
      <c r="D25" s="165"/>
      <c r="E25" s="35">
        <v>772</v>
      </c>
      <c r="F25" s="35"/>
      <c r="G25" s="36">
        <f>ROUND(E25*0.2662,0)</f>
        <v>206</v>
      </c>
      <c r="H25" s="37"/>
      <c r="I25" s="36">
        <f t="shared" si="7"/>
        <v>206</v>
      </c>
      <c r="J25" s="37"/>
      <c r="K25" s="36">
        <v>180</v>
      </c>
      <c r="L25" s="38"/>
      <c r="M25" s="36">
        <v>180</v>
      </c>
      <c r="N25" s="19"/>
      <c r="O25" s="18">
        <f t="shared" si="6"/>
        <v>772</v>
      </c>
      <c r="P25" s="19">
        <f t="shared" si="4"/>
        <v>0</v>
      </c>
      <c r="Q25" s="19">
        <f t="shared" si="2"/>
        <v>0</v>
      </c>
      <c r="R25" s="20"/>
      <c r="S25" s="78"/>
    </row>
    <row r="26" spans="1:19" ht="15" customHeight="1" x14ac:dyDescent="0.3">
      <c r="A26" s="206"/>
      <c r="B26" s="163" t="s">
        <v>29</v>
      </c>
      <c r="C26" s="164"/>
      <c r="D26" s="165"/>
      <c r="E26" s="42"/>
      <c r="F26" s="42"/>
      <c r="G26" s="36"/>
      <c r="H26" s="37"/>
      <c r="I26" s="36"/>
      <c r="J26" s="37"/>
      <c r="K26" s="36"/>
      <c r="L26" s="38"/>
      <c r="M26" s="36"/>
      <c r="N26" s="19"/>
      <c r="O26" s="18">
        <f t="shared" si="6"/>
        <v>0</v>
      </c>
      <c r="P26" s="19">
        <f t="shared" si="4"/>
        <v>0</v>
      </c>
      <c r="Q26" s="19">
        <f t="shared" si="2"/>
        <v>0</v>
      </c>
      <c r="R26" s="20"/>
      <c r="S26" s="78"/>
    </row>
    <row r="27" spans="1:19" ht="15.75" customHeight="1" thickBot="1" x14ac:dyDescent="0.35">
      <c r="A27" s="207"/>
      <c r="B27" s="211" t="s">
        <v>30</v>
      </c>
      <c r="C27" s="212"/>
      <c r="D27" s="213"/>
      <c r="E27" s="25">
        <f t="shared" ref="E27:O27" si="8">SUM(E19:E26)</f>
        <v>7932</v>
      </c>
      <c r="F27" s="43">
        <f t="shared" si="8"/>
        <v>0</v>
      </c>
      <c r="G27" s="41">
        <f t="shared" si="8"/>
        <v>2112</v>
      </c>
      <c r="H27" s="27">
        <f t="shared" si="8"/>
        <v>0</v>
      </c>
      <c r="I27" s="41">
        <f t="shared" si="8"/>
        <v>2112</v>
      </c>
      <c r="J27" s="27">
        <f t="shared" si="8"/>
        <v>0</v>
      </c>
      <c r="K27" s="41">
        <f t="shared" si="8"/>
        <v>1854</v>
      </c>
      <c r="L27" s="28">
        <f t="shared" si="8"/>
        <v>0</v>
      </c>
      <c r="M27" s="41">
        <f t="shared" si="8"/>
        <v>1854</v>
      </c>
      <c r="N27" s="29">
        <f t="shared" si="8"/>
        <v>0</v>
      </c>
      <c r="O27" s="41">
        <f t="shared" si="8"/>
        <v>7932</v>
      </c>
      <c r="P27" s="29">
        <f t="shared" si="4"/>
        <v>0</v>
      </c>
      <c r="Q27" s="29">
        <f t="shared" si="2"/>
        <v>0</v>
      </c>
      <c r="R27" s="20"/>
      <c r="S27" s="78"/>
    </row>
    <row r="28" spans="1:19" ht="15" customHeight="1" x14ac:dyDescent="0.3">
      <c r="A28" s="152" t="s">
        <v>31</v>
      </c>
      <c r="B28" s="163" t="s">
        <v>32</v>
      </c>
      <c r="C28" s="164"/>
      <c r="D28" s="165"/>
      <c r="E28" s="35"/>
      <c r="F28" s="35"/>
      <c r="G28" s="36"/>
      <c r="H28" s="37"/>
      <c r="I28" s="36"/>
      <c r="J28" s="37"/>
      <c r="K28" s="36"/>
      <c r="L28" s="38"/>
      <c r="M28" s="36"/>
      <c r="N28" s="19"/>
      <c r="O28" s="18">
        <f>G28+I28+K28+M28</f>
        <v>0</v>
      </c>
      <c r="P28" s="19">
        <f t="shared" si="4"/>
        <v>0</v>
      </c>
      <c r="Q28" s="19">
        <f t="shared" si="2"/>
        <v>0</v>
      </c>
      <c r="R28" s="20"/>
      <c r="S28" s="78"/>
    </row>
    <row r="29" spans="1:19" ht="15" customHeight="1" x14ac:dyDescent="0.3">
      <c r="A29" s="153"/>
      <c r="B29" s="163" t="s">
        <v>32</v>
      </c>
      <c r="C29" s="164"/>
      <c r="D29" s="165"/>
      <c r="E29" s="35"/>
      <c r="F29" s="35"/>
      <c r="G29" s="36"/>
      <c r="H29" s="37"/>
      <c r="I29" s="36"/>
      <c r="J29" s="37"/>
      <c r="K29" s="36"/>
      <c r="L29" s="38"/>
      <c r="M29" s="36"/>
      <c r="N29" s="19"/>
      <c r="O29" s="18">
        <f>G29+I29+K29+M29</f>
        <v>0</v>
      </c>
      <c r="P29" s="19">
        <f t="shared" si="4"/>
        <v>0</v>
      </c>
      <c r="Q29" s="19">
        <f t="shared" si="2"/>
        <v>0</v>
      </c>
      <c r="R29" s="20"/>
      <c r="S29" s="78"/>
    </row>
    <row r="30" spans="1:19" ht="15" customHeight="1" x14ac:dyDescent="0.3">
      <c r="A30" s="153"/>
      <c r="B30" s="163" t="s">
        <v>46</v>
      </c>
      <c r="C30" s="164"/>
      <c r="D30" s="165"/>
      <c r="E30" s="42">
        <v>3375</v>
      </c>
      <c r="F30" s="42"/>
      <c r="G30" s="36">
        <f>ROUND(E30*0.2662,0)</f>
        <v>898</v>
      </c>
      <c r="H30" s="37"/>
      <c r="I30" s="36">
        <f>G30</f>
        <v>898</v>
      </c>
      <c r="J30" s="37"/>
      <c r="K30" s="36">
        <v>789</v>
      </c>
      <c r="L30" s="38"/>
      <c r="M30" s="36">
        <v>790</v>
      </c>
      <c r="N30" s="19"/>
      <c r="O30" s="18">
        <f>G30+I30+K30+M30</f>
        <v>3375</v>
      </c>
      <c r="P30" s="19">
        <f t="shared" si="4"/>
        <v>0</v>
      </c>
      <c r="Q30" s="19">
        <f t="shared" si="2"/>
        <v>0</v>
      </c>
      <c r="R30" s="20"/>
      <c r="S30" s="78"/>
    </row>
    <row r="31" spans="1:19" ht="15.75" customHeight="1" thickBot="1" x14ac:dyDescent="0.35">
      <c r="A31" s="153"/>
      <c r="B31" s="211" t="s">
        <v>33</v>
      </c>
      <c r="C31" s="212"/>
      <c r="D31" s="213"/>
      <c r="E31" s="43">
        <f t="shared" ref="E31:O31" si="9">SUM(E28:E30)</f>
        <v>3375</v>
      </c>
      <c r="F31" s="43">
        <f t="shared" si="9"/>
        <v>0</v>
      </c>
      <c r="G31" s="49">
        <f t="shared" si="9"/>
        <v>898</v>
      </c>
      <c r="H31" s="50">
        <f t="shared" si="9"/>
        <v>0</v>
      </c>
      <c r="I31" s="49">
        <f t="shared" si="9"/>
        <v>898</v>
      </c>
      <c r="J31" s="50">
        <f t="shared" si="9"/>
        <v>0</v>
      </c>
      <c r="K31" s="49">
        <f t="shared" si="9"/>
        <v>789</v>
      </c>
      <c r="L31" s="50">
        <f t="shared" si="9"/>
        <v>0</v>
      </c>
      <c r="M31" s="49">
        <f t="shared" si="9"/>
        <v>790</v>
      </c>
      <c r="N31" s="29">
        <f t="shared" si="9"/>
        <v>0</v>
      </c>
      <c r="O31" s="49">
        <f t="shared" si="9"/>
        <v>3375</v>
      </c>
      <c r="P31" s="29">
        <f t="shared" si="4"/>
        <v>0</v>
      </c>
      <c r="Q31" s="29">
        <f t="shared" si="2"/>
        <v>0</v>
      </c>
      <c r="R31" s="20"/>
      <c r="S31" s="78"/>
    </row>
    <row r="32" spans="1:19" ht="15.75" customHeight="1" thickBot="1" x14ac:dyDescent="0.35">
      <c r="A32" s="199"/>
      <c r="B32" s="154" t="s">
        <v>34</v>
      </c>
      <c r="C32" s="155"/>
      <c r="D32" s="156"/>
      <c r="E32" s="51">
        <f t="shared" ref="E32:N32" si="10">SUM(E28:E30)+E27+E18+E14+E10+E9</f>
        <v>144845</v>
      </c>
      <c r="F32" s="51">
        <f t="shared" si="10"/>
        <v>0</v>
      </c>
      <c r="G32" s="51">
        <f t="shared" si="10"/>
        <v>38557</v>
      </c>
      <c r="H32" s="51">
        <f t="shared" si="10"/>
        <v>0</v>
      </c>
      <c r="I32" s="51">
        <f t="shared" si="10"/>
        <v>38557</v>
      </c>
      <c r="J32" s="51">
        <f t="shared" si="10"/>
        <v>0</v>
      </c>
      <c r="K32" s="51">
        <f t="shared" si="10"/>
        <v>33865</v>
      </c>
      <c r="L32" s="51">
        <f t="shared" si="10"/>
        <v>0</v>
      </c>
      <c r="M32" s="51">
        <f t="shared" si="10"/>
        <v>33866</v>
      </c>
      <c r="N32" s="51">
        <f t="shared" si="10"/>
        <v>0</v>
      </c>
      <c r="O32" s="51">
        <f t="shared" ref="O32:O38" si="11">G32+I32+K32+M32</f>
        <v>144845</v>
      </c>
      <c r="P32" s="51">
        <f t="shared" si="4"/>
        <v>0</v>
      </c>
      <c r="Q32" s="52">
        <f>Q9+Q10+Q14+Q18+Q27+Q31</f>
        <v>0</v>
      </c>
      <c r="R32" s="20"/>
      <c r="S32" s="78"/>
    </row>
    <row r="33" spans="1:19" ht="15" customHeight="1" x14ac:dyDescent="0.3">
      <c r="A33" s="153"/>
      <c r="B33" s="163" t="s">
        <v>32</v>
      </c>
      <c r="C33" s="164"/>
      <c r="D33" s="165"/>
      <c r="E33" s="35"/>
      <c r="F33" s="35"/>
      <c r="G33" s="61"/>
      <c r="H33" s="37"/>
      <c r="I33" s="61"/>
      <c r="J33" s="37"/>
      <c r="K33" s="61"/>
      <c r="L33" s="37"/>
      <c r="M33" s="61"/>
      <c r="N33" s="19"/>
      <c r="O33" s="18">
        <f t="shared" si="11"/>
        <v>0</v>
      </c>
      <c r="P33" s="19">
        <f t="shared" si="4"/>
        <v>0</v>
      </c>
      <c r="Q33" s="19">
        <f>E33-O33</f>
        <v>0</v>
      </c>
      <c r="R33" s="20"/>
      <c r="S33" s="78"/>
    </row>
    <row r="34" spans="1:19" ht="15" thickBot="1" x14ac:dyDescent="0.35">
      <c r="A34" s="153"/>
      <c r="B34" s="163" t="s">
        <v>36</v>
      </c>
      <c r="C34" s="217"/>
      <c r="D34" s="218"/>
      <c r="E34" s="62"/>
      <c r="F34" s="62"/>
      <c r="G34" s="63"/>
      <c r="H34" s="64"/>
      <c r="I34" s="63"/>
      <c r="J34" s="64"/>
      <c r="K34" s="63"/>
      <c r="L34" s="64"/>
      <c r="M34" s="63"/>
      <c r="N34" s="65"/>
      <c r="O34" s="63">
        <f t="shared" si="11"/>
        <v>0</v>
      </c>
      <c r="P34" s="29">
        <f t="shared" si="4"/>
        <v>0</v>
      </c>
      <c r="Q34" s="29">
        <f>E34-O34</f>
        <v>0</v>
      </c>
      <c r="R34" s="20"/>
      <c r="S34" s="78"/>
    </row>
    <row r="35" spans="1:19" ht="15" thickBot="1" x14ac:dyDescent="0.35">
      <c r="A35" s="199"/>
      <c r="B35" s="195" t="s">
        <v>37</v>
      </c>
      <c r="C35" s="196"/>
      <c r="D35" s="197"/>
      <c r="E35" s="51">
        <f t="shared" ref="E35:N35" si="12">SUM(E33:E33)</f>
        <v>0</v>
      </c>
      <c r="F35" s="51">
        <f t="shared" si="12"/>
        <v>0</v>
      </c>
      <c r="G35" s="51">
        <f t="shared" si="12"/>
        <v>0</v>
      </c>
      <c r="H35" s="51">
        <f t="shared" si="12"/>
        <v>0</v>
      </c>
      <c r="I35" s="51">
        <f t="shared" si="12"/>
        <v>0</v>
      </c>
      <c r="J35" s="51">
        <f t="shared" si="12"/>
        <v>0</v>
      </c>
      <c r="K35" s="51">
        <f t="shared" si="12"/>
        <v>0</v>
      </c>
      <c r="L35" s="51">
        <f t="shared" si="12"/>
        <v>0</v>
      </c>
      <c r="M35" s="51">
        <f t="shared" si="12"/>
        <v>0</v>
      </c>
      <c r="N35" s="51">
        <f t="shared" si="12"/>
        <v>0</v>
      </c>
      <c r="O35" s="51">
        <f t="shared" si="11"/>
        <v>0</v>
      </c>
      <c r="P35" s="51">
        <f t="shared" si="4"/>
        <v>0</v>
      </c>
      <c r="Q35" s="52">
        <f>ROUND(O35/4,0)</f>
        <v>0</v>
      </c>
      <c r="R35" s="20"/>
      <c r="S35" s="78"/>
    </row>
    <row r="36" spans="1:19" x14ac:dyDescent="0.3">
      <c r="A36" s="152" t="s">
        <v>38</v>
      </c>
      <c r="B36" s="219" t="s">
        <v>39</v>
      </c>
      <c r="C36" s="220"/>
      <c r="D36" s="221"/>
      <c r="E36" s="66"/>
      <c r="F36" s="67"/>
      <c r="G36" s="68"/>
      <c r="H36" s="69"/>
      <c r="I36" s="68"/>
      <c r="J36" s="69"/>
      <c r="K36" s="68"/>
      <c r="L36" s="69"/>
      <c r="M36" s="68"/>
      <c r="N36" s="34"/>
      <c r="O36" s="18">
        <f t="shared" si="11"/>
        <v>0</v>
      </c>
      <c r="P36" s="19">
        <f t="shared" si="4"/>
        <v>0</v>
      </c>
      <c r="Q36" s="19">
        <f>E36-O36</f>
        <v>0</v>
      </c>
      <c r="R36" s="20"/>
      <c r="S36" s="78"/>
    </row>
    <row r="37" spans="1:19" ht="15" thickBot="1" x14ac:dyDescent="0.35">
      <c r="A37" s="153"/>
      <c r="B37" s="222" t="s">
        <v>40</v>
      </c>
      <c r="C37" s="223"/>
      <c r="D37" s="224"/>
      <c r="E37" s="70"/>
      <c r="F37" s="71"/>
      <c r="G37" s="72"/>
      <c r="H37" s="73"/>
      <c r="I37" s="72"/>
      <c r="J37" s="73"/>
      <c r="K37" s="72"/>
      <c r="L37" s="73"/>
      <c r="M37" s="72"/>
      <c r="N37" s="29"/>
      <c r="O37" s="72">
        <f t="shared" si="11"/>
        <v>0</v>
      </c>
      <c r="P37" s="29">
        <f t="shared" si="4"/>
        <v>0</v>
      </c>
      <c r="Q37" s="29">
        <f>E37-O37</f>
        <v>0</v>
      </c>
      <c r="R37" s="20"/>
      <c r="S37" s="78"/>
    </row>
    <row r="38" spans="1:19" ht="15" thickBot="1" x14ac:dyDescent="0.35">
      <c r="A38" s="199"/>
      <c r="B38" s="195" t="s">
        <v>41</v>
      </c>
      <c r="C38" s="196"/>
      <c r="D38" s="197"/>
      <c r="E38" s="74">
        <v>68723</v>
      </c>
      <c r="F38" s="74">
        <f>F37</f>
        <v>0</v>
      </c>
      <c r="G38" s="74">
        <f>ROUND(E38*0.2662,0)+4</f>
        <v>18298</v>
      </c>
      <c r="H38" s="74">
        <f>H37</f>
        <v>0</v>
      </c>
      <c r="I38" s="74">
        <f>G38</f>
        <v>18298</v>
      </c>
      <c r="J38" s="74">
        <f>J37</f>
        <v>0</v>
      </c>
      <c r="K38" s="74">
        <v>16063</v>
      </c>
      <c r="L38" s="74">
        <f>L37</f>
        <v>0</v>
      </c>
      <c r="M38" s="74">
        <v>16064</v>
      </c>
      <c r="N38" s="74">
        <f>N37</f>
        <v>0</v>
      </c>
      <c r="O38" s="74">
        <f t="shared" si="11"/>
        <v>68723</v>
      </c>
      <c r="P38" s="75">
        <f t="shared" si="4"/>
        <v>0</v>
      </c>
      <c r="Q38" s="75">
        <f>E38-O38</f>
        <v>0</v>
      </c>
      <c r="R38" s="20"/>
      <c r="S38" s="78"/>
    </row>
    <row r="39" spans="1:19" x14ac:dyDescent="0.3">
      <c r="A39" s="225" t="s">
        <v>68</v>
      </c>
      <c r="B39" s="198" t="s">
        <v>78</v>
      </c>
      <c r="C39" s="198"/>
      <c r="D39" s="198"/>
      <c r="E39" s="110"/>
      <c r="F39" s="110"/>
      <c r="G39" s="111">
        <v>-3633</v>
      </c>
      <c r="H39" s="111"/>
      <c r="I39" s="111">
        <v>-3633</v>
      </c>
      <c r="J39" s="111"/>
      <c r="K39" s="111">
        <v>-3632</v>
      </c>
      <c r="L39" s="111"/>
      <c r="M39" s="111">
        <v>-3632</v>
      </c>
      <c r="N39" s="111"/>
      <c r="O39" s="111">
        <f>M39+K39+I39+G39</f>
        <v>-14530</v>
      </c>
      <c r="P39" s="111">
        <f t="shared" si="4"/>
        <v>0</v>
      </c>
      <c r="Q39" s="111">
        <v>0</v>
      </c>
    </row>
    <row r="40" spans="1:19" x14ac:dyDescent="0.3">
      <c r="A40" s="184"/>
      <c r="B40" s="198" t="s">
        <v>69</v>
      </c>
      <c r="C40" s="198"/>
      <c r="D40" s="198"/>
      <c r="E40" s="95">
        <f>E39+E38+E35+E32</f>
        <v>213568</v>
      </c>
      <c r="F40" s="95">
        <v>110000</v>
      </c>
      <c r="G40" s="95">
        <f>G38+G35+G32</f>
        <v>56855</v>
      </c>
      <c r="H40" s="95">
        <f t="shared" ref="H40:P40" si="13">H38+H35+H32</f>
        <v>0</v>
      </c>
      <c r="I40" s="95">
        <f t="shared" si="13"/>
        <v>56855</v>
      </c>
      <c r="J40" s="95">
        <f t="shared" si="13"/>
        <v>0</v>
      </c>
      <c r="K40" s="95">
        <f t="shared" si="13"/>
        <v>49928</v>
      </c>
      <c r="L40" s="95">
        <f t="shared" si="13"/>
        <v>0</v>
      </c>
      <c r="M40" s="95">
        <f t="shared" si="13"/>
        <v>49930</v>
      </c>
      <c r="N40" s="95">
        <f t="shared" si="13"/>
        <v>0</v>
      </c>
      <c r="O40" s="95">
        <f t="shared" si="13"/>
        <v>213568</v>
      </c>
      <c r="P40" s="95">
        <f t="shared" si="13"/>
        <v>0</v>
      </c>
      <c r="Q40" s="95">
        <f t="shared" ref="Q40" si="14">E40-O40</f>
        <v>0</v>
      </c>
    </row>
    <row r="41" spans="1:19" ht="6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Q41" s="109"/>
    </row>
    <row r="42" spans="1:19" x14ac:dyDescent="0.3">
      <c r="A42" s="76" t="s">
        <v>42</v>
      </c>
      <c r="B42" s="198" t="s">
        <v>70</v>
      </c>
      <c r="C42" s="198"/>
      <c r="D42" s="198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6">
        <f t="shared" ref="P42:P43" si="15">H42+J42+L42+N42</f>
        <v>0</v>
      </c>
      <c r="Q42" s="96">
        <f t="shared" ref="Q42:Q43" si="16">E42-O42</f>
        <v>0</v>
      </c>
    </row>
    <row r="43" spans="1:19" x14ac:dyDescent="0.3">
      <c r="A43" s="77"/>
      <c r="B43" s="198" t="s">
        <v>71</v>
      </c>
      <c r="C43" s="198"/>
      <c r="D43" s="198" t="s">
        <v>43</v>
      </c>
      <c r="E43" s="95">
        <f>E42+E40</f>
        <v>213568</v>
      </c>
      <c r="F43" s="95">
        <v>110000</v>
      </c>
      <c r="G43" s="95">
        <f>G42+G40</f>
        <v>56855</v>
      </c>
      <c r="H43" s="95">
        <f t="shared" ref="H43:O43" si="17">H42+H40</f>
        <v>0</v>
      </c>
      <c r="I43" s="95">
        <f t="shared" si="17"/>
        <v>56855</v>
      </c>
      <c r="J43" s="95">
        <f t="shared" si="17"/>
        <v>0</v>
      </c>
      <c r="K43" s="95">
        <f t="shared" si="17"/>
        <v>49928</v>
      </c>
      <c r="L43" s="95">
        <f t="shared" si="17"/>
        <v>0</v>
      </c>
      <c r="M43" s="95">
        <f t="shared" si="17"/>
        <v>49930</v>
      </c>
      <c r="N43" s="95">
        <f t="shared" si="17"/>
        <v>0</v>
      </c>
      <c r="O43" s="95">
        <f t="shared" si="17"/>
        <v>213568</v>
      </c>
      <c r="P43" s="95">
        <f t="shared" si="15"/>
        <v>0</v>
      </c>
      <c r="Q43" s="95">
        <f t="shared" si="16"/>
        <v>0</v>
      </c>
    </row>
    <row r="44" spans="1:19" ht="9" customHeight="1" thickBot="1" x14ac:dyDescent="0.35">
      <c r="A44" s="112"/>
      <c r="B44" s="112"/>
      <c r="C44" s="112"/>
      <c r="D44" s="112"/>
      <c r="E44" s="113"/>
      <c r="F44" s="113"/>
      <c r="G44" s="114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9" ht="18.75" customHeight="1" x14ac:dyDescent="0.3">
      <c r="A45" s="191" t="s">
        <v>74</v>
      </c>
      <c r="B45" s="227" t="s">
        <v>60</v>
      </c>
      <c r="C45" s="227"/>
      <c r="D45" s="228"/>
      <c r="E45" s="115">
        <v>4000000</v>
      </c>
      <c r="F45" s="115"/>
      <c r="G45" s="54"/>
      <c r="H45" s="102"/>
      <c r="I45" s="54"/>
      <c r="J45" s="102"/>
      <c r="K45" s="54"/>
      <c r="L45" s="101"/>
      <c r="M45" s="54"/>
      <c r="N45" s="100"/>
      <c r="O45" s="18">
        <f t="shared" ref="O45" si="18">G45+I45+K45+M45</f>
        <v>0</v>
      </c>
      <c r="P45" s="99">
        <f t="shared" ref="P45" si="19">H45+J45+L45+N45</f>
        <v>0</v>
      </c>
      <c r="Q45" s="99">
        <f>E45-O45</f>
        <v>4000000</v>
      </c>
      <c r="R45" s="59"/>
      <c r="S45" s="78"/>
    </row>
    <row r="46" spans="1:19" ht="15.75" customHeight="1" x14ac:dyDescent="0.3">
      <c r="A46" s="226"/>
      <c r="B46" s="229" t="s">
        <v>75</v>
      </c>
      <c r="C46" s="198"/>
      <c r="D46" s="198"/>
      <c r="E46" s="95">
        <f>E45+E44+E41+E37</f>
        <v>4000000</v>
      </c>
      <c r="F46" s="95">
        <f>161000+223719.24+25000+5110.67+86524</f>
        <v>501353.91</v>
      </c>
      <c r="G46" s="95">
        <f>G45</f>
        <v>0</v>
      </c>
      <c r="H46" s="95">
        <f t="shared" ref="H46:O46" si="20">H45</f>
        <v>0</v>
      </c>
      <c r="I46" s="95">
        <f t="shared" si="20"/>
        <v>0</v>
      </c>
      <c r="J46" s="95">
        <f t="shared" si="20"/>
        <v>0</v>
      </c>
      <c r="K46" s="95">
        <f t="shared" si="20"/>
        <v>0</v>
      </c>
      <c r="L46" s="95">
        <f t="shared" si="20"/>
        <v>0</v>
      </c>
      <c r="M46" s="95">
        <f t="shared" si="20"/>
        <v>0</v>
      </c>
      <c r="N46" s="95">
        <f t="shared" si="20"/>
        <v>0</v>
      </c>
      <c r="O46" s="95">
        <f t="shared" si="20"/>
        <v>0</v>
      </c>
      <c r="P46" s="95">
        <f t="shared" ref="P46" si="21">H46+J46+L46+N46</f>
        <v>0</v>
      </c>
      <c r="Q46" s="95">
        <f t="shared" ref="Q46" si="22">E46-O46</f>
        <v>4000000</v>
      </c>
    </row>
    <row r="49" spans="15:15" x14ac:dyDescent="0.3">
      <c r="O49" s="116"/>
    </row>
  </sheetData>
  <sheetProtection insertColumns="0" insertRows="0"/>
  <mergeCells count="49">
    <mergeCell ref="B42:D42"/>
    <mergeCell ref="A33:A35"/>
    <mergeCell ref="B33:D33"/>
    <mergeCell ref="B34:D34"/>
    <mergeCell ref="B35:D35"/>
    <mergeCell ref="A36:A38"/>
    <mergeCell ref="B36:D36"/>
    <mergeCell ref="B37:D37"/>
    <mergeCell ref="B38:D38"/>
    <mergeCell ref="B40:D40"/>
    <mergeCell ref="A39:A40"/>
    <mergeCell ref="B39:D39"/>
    <mergeCell ref="B24:D24"/>
    <mergeCell ref="B25:D25"/>
    <mergeCell ref="B26:D26"/>
    <mergeCell ref="B27:D27"/>
    <mergeCell ref="A28:A32"/>
    <mergeCell ref="B28:D28"/>
    <mergeCell ref="B29:D29"/>
    <mergeCell ref="B30:D30"/>
    <mergeCell ref="B31:D31"/>
    <mergeCell ref="B32:D32"/>
    <mergeCell ref="B19:D19"/>
    <mergeCell ref="B20:D20"/>
    <mergeCell ref="B21:D21"/>
    <mergeCell ref="B22:D22"/>
    <mergeCell ref="B23:D23"/>
    <mergeCell ref="G1:N1"/>
    <mergeCell ref="A2:D2"/>
    <mergeCell ref="G2:N2"/>
    <mergeCell ref="A4:A10"/>
    <mergeCell ref="B9:D9"/>
    <mergeCell ref="B10:D10"/>
    <mergeCell ref="B43:D43"/>
    <mergeCell ref="A45:A46"/>
    <mergeCell ref="B45:D45"/>
    <mergeCell ref="B46:D46"/>
    <mergeCell ref="A1:D1"/>
    <mergeCell ref="A11:A14"/>
    <mergeCell ref="B11:D11"/>
    <mergeCell ref="B12:D12"/>
    <mergeCell ref="B13:D13"/>
    <mergeCell ref="B14:D14"/>
    <mergeCell ref="A15:A18"/>
    <mergeCell ref="B15:D15"/>
    <mergeCell ref="B16:D16"/>
    <mergeCell ref="B17:D17"/>
    <mergeCell ref="B18:D18"/>
    <mergeCell ref="A19:A27"/>
  </mergeCells>
  <pageMargins left="0.25" right="0.25" top="0.35" bottom="0.5" header="0.3" footer="0.3"/>
  <pageSetup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6F462"/>
    <pageSetUpPr fitToPage="1"/>
  </sheetPr>
  <dimension ref="A1:S46"/>
  <sheetViews>
    <sheetView workbookViewId="0">
      <pane xSplit="4" ySplit="4" topLeftCell="N5" activePane="bottomRight" state="frozen"/>
      <selection activeCell="E5" sqref="E5"/>
      <selection pane="topRight" activeCell="E5" sqref="E5"/>
      <selection pane="bottomLeft" activeCell="E5" sqref="E5"/>
      <selection pane="bottomRight" activeCell="S37" sqref="S37"/>
    </sheetView>
  </sheetViews>
  <sheetFormatPr defaultColWidth="9.109375" defaultRowHeight="14.4" x14ac:dyDescent="0.3"/>
  <cols>
    <col min="1" max="1" width="18.88671875" style="2" customWidth="1"/>
    <col min="2" max="2" width="28.5546875" style="2" customWidth="1"/>
    <col min="3" max="4" width="9.109375" style="2"/>
    <col min="5" max="5" width="10.88671875" style="20" customWidth="1"/>
    <col min="6" max="6" width="10" style="20" customWidth="1"/>
    <col min="7" max="7" width="10.44140625" style="2" customWidth="1"/>
    <col min="8" max="16" width="9.88671875" style="2" customWidth="1"/>
    <col min="17" max="17" width="11" style="103" customWidth="1"/>
    <col min="18" max="16384" width="9.109375" style="2"/>
  </cols>
  <sheetData>
    <row r="1" spans="1:18" x14ac:dyDescent="0.3">
      <c r="A1" s="179" t="s">
        <v>45</v>
      </c>
      <c r="B1" s="179"/>
      <c r="C1" s="179"/>
      <c r="D1" s="179"/>
      <c r="E1" s="1"/>
      <c r="F1" s="1"/>
      <c r="G1" s="180" t="s">
        <v>72</v>
      </c>
      <c r="H1" s="181"/>
      <c r="I1" s="181"/>
      <c r="J1" s="181"/>
      <c r="K1" s="181"/>
      <c r="L1" s="181"/>
      <c r="M1" s="181"/>
      <c r="N1" s="181"/>
    </row>
    <row r="2" spans="1:18" ht="15" thickBot="1" x14ac:dyDescent="0.35">
      <c r="A2" s="179" t="s">
        <v>67</v>
      </c>
      <c r="B2" s="179"/>
      <c r="C2" s="179"/>
      <c r="D2" s="179"/>
      <c r="E2" s="1"/>
      <c r="F2" s="1"/>
      <c r="G2" s="180" t="s">
        <v>0</v>
      </c>
      <c r="H2" s="181"/>
      <c r="I2" s="181"/>
      <c r="J2" s="181"/>
      <c r="K2" s="181"/>
      <c r="L2" s="181"/>
      <c r="M2" s="181"/>
      <c r="N2" s="181"/>
    </row>
    <row r="3" spans="1:18" ht="42.75" customHeight="1" thickBot="1" x14ac:dyDescent="0.35">
      <c r="A3" s="3"/>
      <c r="B3" s="4"/>
      <c r="C3" s="4"/>
      <c r="D3" s="4"/>
      <c r="E3" s="5" t="s">
        <v>1</v>
      </c>
      <c r="F3" s="5" t="s">
        <v>2</v>
      </c>
      <c r="G3" s="6" t="s">
        <v>3</v>
      </c>
      <c r="H3" s="7" t="s">
        <v>4</v>
      </c>
      <c r="I3" s="6" t="s">
        <v>58</v>
      </c>
      <c r="J3" s="7" t="s">
        <v>57</v>
      </c>
      <c r="K3" s="6" t="s">
        <v>56</v>
      </c>
      <c r="L3" s="7" t="s">
        <v>55</v>
      </c>
      <c r="M3" s="6" t="s">
        <v>54</v>
      </c>
      <c r="N3" s="7" t="s">
        <v>53</v>
      </c>
      <c r="O3" s="6" t="s">
        <v>5</v>
      </c>
      <c r="P3" s="7" t="s">
        <v>6</v>
      </c>
      <c r="Q3" s="6" t="s">
        <v>44</v>
      </c>
    </row>
    <row r="4" spans="1:18" ht="39" customHeight="1" x14ac:dyDescent="0.3">
      <c r="A4" s="152" t="s">
        <v>7</v>
      </c>
      <c r="B4" s="8" t="s">
        <v>8</v>
      </c>
      <c r="C4" s="9" t="s">
        <v>9</v>
      </c>
      <c r="D4" s="10" t="s">
        <v>10</v>
      </c>
      <c r="E4" s="5"/>
      <c r="F4" s="5"/>
      <c r="G4" s="11">
        <v>42353</v>
      </c>
      <c r="H4" s="12">
        <v>42353</v>
      </c>
      <c r="I4" s="11">
        <v>42444</v>
      </c>
      <c r="J4" s="12">
        <v>42444</v>
      </c>
      <c r="K4" s="11">
        <v>42537</v>
      </c>
      <c r="L4" s="13">
        <v>42537</v>
      </c>
      <c r="M4" s="11">
        <v>42629</v>
      </c>
      <c r="N4" s="14">
        <v>42629</v>
      </c>
      <c r="O4" s="11">
        <v>42629</v>
      </c>
      <c r="P4" s="14">
        <v>42629</v>
      </c>
      <c r="Q4" s="104"/>
    </row>
    <row r="5" spans="1:18" x14ac:dyDescent="0.3">
      <c r="A5" s="153"/>
      <c r="B5" s="16" t="s">
        <v>66</v>
      </c>
      <c r="C5" s="17">
        <v>0.68</v>
      </c>
      <c r="D5" s="89"/>
      <c r="E5" s="80"/>
      <c r="F5" s="80"/>
      <c r="G5" s="81"/>
      <c r="H5" s="82"/>
      <c r="I5" s="81"/>
      <c r="J5" s="82"/>
      <c r="K5" s="81"/>
      <c r="L5" s="82"/>
      <c r="M5" s="81"/>
      <c r="N5" s="82"/>
      <c r="O5" s="83">
        <f t="shared" ref="O5:O13" si="0">G5+I5+K5+M5</f>
        <v>0</v>
      </c>
      <c r="P5" s="84">
        <f t="shared" ref="P5:P13" si="1">H5+J5+L5+N5</f>
        <v>0</v>
      </c>
      <c r="Q5" s="98">
        <f t="shared" ref="Q5:Q31" si="2">E5-O5</f>
        <v>0</v>
      </c>
      <c r="R5" s="20"/>
    </row>
    <row r="6" spans="1:18" x14ac:dyDescent="0.3">
      <c r="A6" s="153"/>
      <c r="B6" s="16" t="s">
        <v>65</v>
      </c>
      <c r="C6" s="17">
        <v>0.5</v>
      </c>
      <c r="D6" s="89"/>
      <c r="E6" s="80"/>
      <c r="F6" s="80"/>
      <c r="G6" s="81"/>
      <c r="H6" s="82"/>
      <c r="I6" s="81"/>
      <c r="J6" s="82"/>
      <c r="K6" s="81"/>
      <c r="L6" s="82"/>
      <c r="M6" s="81"/>
      <c r="N6" s="82"/>
      <c r="O6" s="83">
        <f t="shared" si="0"/>
        <v>0</v>
      </c>
      <c r="P6" s="84">
        <f t="shared" si="1"/>
        <v>0</v>
      </c>
      <c r="Q6" s="98">
        <f t="shared" si="2"/>
        <v>0</v>
      </c>
      <c r="R6" s="20"/>
    </row>
    <row r="7" spans="1:18" x14ac:dyDescent="0.3">
      <c r="A7" s="153"/>
      <c r="B7" s="16"/>
      <c r="C7" s="17"/>
      <c r="D7" s="89"/>
      <c r="E7" s="80"/>
      <c r="F7" s="80"/>
      <c r="G7" s="81"/>
      <c r="H7" s="82"/>
      <c r="I7" s="81"/>
      <c r="J7" s="82"/>
      <c r="K7" s="81"/>
      <c r="L7" s="82"/>
      <c r="M7" s="81"/>
      <c r="N7" s="82"/>
      <c r="O7" s="83">
        <f t="shared" si="0"/>
        <v>0</v>
      </c>
      <c r="P7" s="84">
        <f t="shared" si="1"/>
        <v>0</v>
      </c>
      <c r="Q7" s="98">
        <f t="shared" si="2"/>
        <v>0</v>
      </c>
      <c r="R7" s="20"/>
    </row>
    <row r="8" spans="1:18" x14ac:dyDescent="0.3">
      <c r="A8" s="153"/>
      <c r="B8" s="16"/>
      <c r="C8" s="21"/>
      <c r="D8" s="89"/>
      <c r="E8" s="85"/>
      <c r="F8" s="85"/>
      <c r="G8" s="86"/>
      <c r="H8" s="87"/>
      <c r="I8" s="86"/>
      <c r="J8" s="87"/>
      <c r="K8" s="86"/>
      <c r="L8" s="88"/>
      <c r="M8" s="86"/>
      <c r="N8" s="82"/>
      <c r="O8" s="83">
        <f t="shared" si="0"/>
        <v>0</v>
      </c>
      <c r="P8" s="84">
        <f t="shared" si="1"/>
        <v>0</v>
      </c>
      <c r="Q8" s="98">
        <f t="shared" si="2"/>
        <v>0</v>
      </c>
      <c r="R8" s="20"/>
    </row>
    <row r="9" spans="1:18" x14ac:dyDescent="0.3">
      <c r="A9" s="153"/>
      <c r="B9" s="200" t="s">
        <v>11</v>
      </c>
      <c r="C9" s="201"/>
      <c r="D9" s="202"/>
      <c r="E9" s="22">
        <v>64681</v>
      </c>
      <c r="F9" s="22"/>
      <c r="G9" s="18">
        <f>E9/4</f>
        <v>16170.25</v>
      </c>
      <c r="H9" s="23"/>
      <c r="I9" s="18">
        <f>G9</f>
        <v>16170.25</v>
      </c>
      <c r="J9" s="23"/>
      <c r="K9" s="18">
        <v>16170</v>
      </c>
      <c r="L9" s="24"/>
      <c r="M9" s="18">
        <f>16171-0.4</f>
        <v>16170.6</v>
      </c>
      <c r="N9" s="19"/>
      <c r="O9" s="18">
        <f t="shared" si="0"/>
        <v>64681.1</v>
      </c>
      <c r="P9" s="19">
        <f t="shared" si="1"/>
        <v>0</v>
      </c>
      <c r="Q9" s="90">
        <f t="shared" si="2"/>
        <v>-9.9999999998544808E-2</v>
      </c>
      <c r="R9" s="20"/>
    </row>
    <row r="10" spans="1:18" ht="15" thickBot="1" x14ac:dyDescent="0.35">
      <c r="A10" s="199"/>
      <c r="B10" s="203" t="s">
        <v>50</v>
      </c>
      <c r="C10" s="204"/>
      <c r="D10" s="205"/>
      <c r="E10" s="25">
        <v>22638</v>
      </c>
      <c r="F10" s="25"/>
      <c r="G10" s="26">
        <f>E10/4</f>
        <v>5659.5</v>
      </c>
      <c r="H10" s="27"/>
      <c r="I10" s="26">
        <f>G10</f>
        <v>5659.5</v>
      </c>
      <c r="J10" s="27"/>
      <c r="K10" s="26">
        <v>5659</v>
      </c>
      <c r="L10" s="28"/>
      <c r="M10" s="26">
        <v>5660</v>
      </c>
      <c r="N10" s="29"/>
      <c r="O10" s="26">
        <f t="shared" si="0"/>
        <v>22638</v>
      </c>
      <c r="P10" s="29">
        <f t="shared" si="1"/>
        <v>0</v>
      </c>
      <c r="Q10" s="92">
        <f t="shared" si="2"/>
        <v>0</v>
      </c>
      <c r="R10" s="20"/>
    </row>
    <row r="11" spans="1:18" ht="15" customHeight="1" x14ac:dyDescent="0.3">
      <c r="A11" s="152" t="s">
        <v>12</v>
      </c>
      <c r="B11" s="157" t="s">
        <v>13</v>
      </c>
      <c r="C11" s="158"/>
      <c r="D11" s="159"/>
      <c r="E11" s="30"/>
      <c r="F11" s="30"/>
      <c r="G11" s="31"/>
      <c r="H11" s="32"/>
      <c r="I11" s="31"/>
      <c r="J11" s="32"/>
      <c r="K11" s="31"/>
      <c r="L11" s="33"/>
      <c r="M11" s="31"/>
      <c r="N11" s="34"/>
      <c r="O11" s="18">
        <f t="shared" si="0"/>
        <v>0</v>
      </c>
      <c r="P11" s="19">
        <f t="shared" si="1"/>
        <v>0</v>
      </c>
      <c r="Q11" s="90">
        <f t="shared" si="2"/>
        <v>0</v>
      </c>
      <c r="R11" s="20"/>
    </row>
    <row r="12" spans="1:18" ht="15" customHeight="1" x14ac:dyDescent="0.3">
      <c r="A12" s="206"/>
      <c r="B12" s="163" t="s">
        <v>14</v>
      </c>
      <c r="C12" s="164"/>
      <c r="D12" s="165"/>
      <c r="E12" s="35"/>
      <c r="F12" s="35"/>
      <c r="G12" s="36"/>
      <c r="H12" s="37"/>
      <c r="I12" s="36"/>
      <c r="J12" s="37"/>
      <c r="K12" s="36"/>
      <c r="L12" s="38"/>
      <c r="M12" s="36"/>
      <c r="N12" s="19"/>
      <c r="O12" s="18">
        <f t="shared" si="0"/>
        <v>0</v>
      </c>
      <c r="P12" s="19">
        <f t="shared" si="1"/>
        <v>0</v>
      </c>
      <c r="Q12" s="90">
        <f t="shared" si="2"/>
        <v>0</v>
      </c>
      <c r="R12" s="20"/>
    </row>
    <row r="13" spans="1:18" x14ac:dyDescent="0.3">
      <c r="A13" s="206"/>
      <c r="B13" s="166" t="s">
        <v>15</v>
      </c>
      <c r="C13" s="167"/>
      <c r="D13" s="168"/>
      <c r="E13" s="39"/>
      <c r="F13" s="39"/>
      <c r="G13" s="40"/>
      <c r="H13" s="37"/>
      <c r="I13" s="40"/>
      <c r="J13" s="37"/>
      <c r="K13" s="40"/>
      <c r="L13" s="38"/>
      <c r="M13" s="40"/>
      <c r="N13" s="19"/>
      <c r="O13" s="18">
        <f t="shared" si="0"/>
        <v>0</v>
      </c>
      <c r="P13" s="19">
        <f t="shared" si="1"/>
        <v>0</v>
      </c>
      <c r="Q13" s="90">
        <f t="shared" si="2"/>
        <v>0</v>
      </c>
      <c r="R13" s="20"/>
    </row>
    <row r="14" spans="1:18" ht="15" thickBot="1" x14ac:dyDescent="0.35">
      <c r="A14" s="207"/>
      <c r="B14" s="208" t="s">
        <v>16</v>
      </c>
      <c r="C14" s="209"/>
      <c r="D14" s="210"/>
      <c r="E14" s="25">
        <f t="shared" ref="E14:O14" si="3">SUM(E11:E13)</f>
        <v>0</v>
      </c>
      <c r="F14" s="25">
        <f t="shared" si="3"/>
        <v>0</v>
      </c>
      <c r="G14" s="41">
        <f t="shared" si="3"/>
        <v>0</v>
      </c>
      <c r="H14" s="27">
        <f t="shared" si="3"/>
        <v>0</v>
      </c>
      <c r="I14" s="41">
        <f t="shared" si="3"/>
        <v>0</v>
      </c>
      <c r="J14" s="27">
        <f t="shared" si="3"/>
        <v>0</v>
      </c>
      <c r="K14" s="41">
        <f t="shared" si="3"/>
        <v>0</v>
      </c>
      <c r="L14" s="28">
        <f t="shared" si="3"/>
        <v>0</v>
      </c>
      <c r="M14" s="41">
        <f t="shared" si="3"/>
        <v>0</v>
      </c>
      <c r="N14" s="29">
        <f t="shared" si="3"/>
        <v>0</v>
      </c>
      <c r="O14" s="41">
        <f t="shared" si="3"/>
        <v>0</v>
      </c>
      <c r="P14" s="29">
        <f t="shared" ref="P14:P31" si="4">H14+J14+L14+N14</f>
        <v>0</v>
      </c>
      <c r="Q14" s="92">
        <f t="shared" si="2"/>
        <v>0</v>
      </c>
      <c r="R14" s="20"/>
    </row>
    <row r="15" spans="1:18" x14ac:dyDescent="0.3">
      <c r="A15" s="152" t="s">
        <v>17</v>
      </c>
      <c r="B15" s="157" t="s">
        <v>18</v>
      </c>
      <c r="C15" s="158"/>
      <c r="D15" s="159"/>
      <c r="E15" s="30">
        <v>1000</v>
      </c>
      <c r="F15" s="30"/>
      <c r="G15" s="31">
        <v>500</v>
      </c>
      <c r="H15" s="32"/>
      <c r="I15" s="31"/>
      <c r="J15" s="32"/>
      <c r="K15" s="31">
        <v>250</v>
      </c>
      <c r="L15" s="33"/>
      <c r="M15" s="31">
        <v>250</v>
      </c>
      <c r="N15" s="34"/>
      <c r="O15" s="18">
        <f>G15+I15+K15+M15</f>
        <v>1000</v>
      </c>
      <c r="P15" s="19">
        <f t="shared" si="4"/>
        <v>0</v>
      </c>
      <c r="Q15" s="90">
        <f t="shared" si="2"/>
        <v>0</v>
      </c>
      <c r="R15" s="20"/>
    </row>
    <row r="16" spans="1:18" ht="15" customHeight="1" x14ac:dyDescent="0.3">
      <c r="A16" s="206"/>
      <c r="B16" s="163" t="s">
        <v>19</v>
      </c>
      <c r="C16" s="164"/>
      <c r="D16" s="165"/>
      <c r="E16" s="35"/>
      <c r="F16" s="35"/>
      <c r="G16" s="36"/>
      <c r="H16" s="37"/>
      <c r="I16" s="36"/>
      <c r="J16" s="37"/>
      <c r="K16" s="36"/>
      <c r="L16" s="38"/>
      <c r="M16" s="36"/>
      <c r="N16" s="19"/>
      <c r="O16" s="18">
        <f>G16+I16+K16+M16</f>
        <v>0</v>
      </c>
      <c r="P16" s="19">
        <f t="shared" si="4"/>
        <v>0</v>
      </c>
      <c r="Q16" s="90">
        <f t="shared" si="2"/>
        <v>0</v>
      </c>
      <c r="R16" s="20"/>
    </row>
    <row r="17" spans="1:18" ht="15" customHeight="1" x14ac:dyDescent="0.3">
      <c r="A17" s="206"/>
      <c r="B17" s="163" t="s">
        <v>15</v>
      </c>
      <c r="C17" s="164"/>
      <c r="D17" s="165"/>
      <c r="E17" s="42"/>
      <c r="F17" s="42"/>
      <c r="G17" s="36"/>
      <c r="H17" s="37"/>
      <c r="I17" s="36"/>
      <c r="J17" s="37"/>
      <c r="K17" s="36"/>
      <c r="L17" s="38"/>
      <c r="M17" s="36"/>
      <c r="N17" s="19"/>
      <c r="O17" s="18">
        <f>G17+I17+K17+M17</f>
        <v>0</v>
      </c>
      <c r="P17" s="19">
        <f t="shared" si="4"/>
        <v>0</v>
      </c>
      <c r="Q17" s="90">
        <f t="shared" si="2"/>
        <v>0</v>
      </c>
      <c r="R17" s="20"/>
    </row>
    <row r="18" spans="1:18" ht="15" thickBot="1" x14ac:dyDescent="0.35">
      <c r="A18" s="207"/>
      <c r="B18" s="211" t="s">
        <v>20</v>
      </c>
      <c r="C18" s="212"/>
      <c r="D18" s="213"/>
      <c r="E18" s="25">
        <f t="shared" ref="E18:O18" si="5">SUM(E15:E17)</f>
        <v>1000</v>
      </c>
      <c r="F18" s="43">
        <f t="shared" si="5"/>
        <v>0</v>
      </c>
      <c r="G18" s="41">
        <f t="shared" si="5"/>
        <v>500</v>
      </c>
      <c r="H18" s="27">
        <f t="shared" si="5"/>
        <v>0</v>
      </c>
      <c r="I18" s="41">
        <f t="shared" si="5"/>
        <v>0</v>
      </c>
      <c r="J18" s="27">
        <f t="shared" si="5"/>
        <v>0</v>
      </c>
      <c r="K18" s="41">
        <f t="shared" si="5"/>
        <v>250</v>
      </c>
      <c r="L18" s="28">
        <f t="shared" si="5"/>
        <v>0</v>
      </c>
      <c r="M18" s="41">
        <f t="shared" si="5"/>
        <v>250</v>
      </c>
      <c r="N18" s="29">
        <f t="shared" si="5"/>
        <v>0</v>
      </c>
      <c r="O18" s="41">
        <f t="shared" si="5"/>
        <v>1000</v>
      </c>
      <c r="P18" s="29">
        <f t="shared" si="4"/>
        <v>0</v>
      </c>
      <c r="Q18" s="92">
        <f t="shared" si="2"/>
        <v>0</v>
      </c>
      <c r="R18" s="20"/>
    </row>
    <row r="19" spans="1:18" ht="15" customHeight="1" x14ac:dyDescent="0.3">
      <c r="A19" s="153" t="s">
        <v>21</v>
      </c>
      <c r="B19" s="157" t="s">
        <v>22</v>
      </c>
      <c r="C19" s="158"/>
      <c r="D19" s="159"/>
      <c r="E19" s="44"/>
      <c r="F19" s="44"/>
      <c r="G19" s="45"/>
      <c r="H19" s="46"/>
      <c r="I19" s="45"/>
      <c r="J19" s="46"/>
      <c r="K19" s="45"/>
      <c r="L19" s="47"/>
      <c r="M19" s="45"/>
      <c r="N19" s="48"/>
      <c r="O19" s="18">
        <f t="shared" ref="O19:O26" si="6">G19+I19+K19+M19</f>
        <v>0</v>
      </c>
      <c r="P19" s="19">
        <f t="shared" si="4"/>
        <v>0</v>
      </c>
      <c r="Q19" s="90">
        <f t="shared" si="2"/>
        <v>0</v>
      </c>
      <c r="R19" s="20"/>
    </row>
    <row r="20" spans="1:18" ht="15" customHeight="1" x14ac:dyDescent="0.3">
      <c r="A20" s="206"/>
      <c r="B20" s="163" t="s">
        <v>23</v>
      </c>
      <c r="C20" s="164"/>
      <c r="D20" s="165"/>
      <c r="E20" s="35">
        <v>450</v>
      </c>
      <c r="F20" s="35"/>
      <c r="G20" s="36">
        <v>225</v>
      </c>
      <c r="H20" s="37"/>
      <c r="I20" s="36"/>
      <c r="J20" s="37"/>
      <c r="K20" s="36">
        <v>225</v>
      </c>
      <c r="L20" s="38"/>
      <c r="M20" s="36"/>
      <c r="N20" s="19"/>
      <c r="O20" s="18">
        <f t="shared" si="6"/>
        <v>450</v>
      </c>
      <c r="P20" s="19">
        <f t="shared" si="4"/>
        <v>0</v>
      </c>
      <c r="Q20" s="90">
        <f t="shared" si="2"/>
        <v>0</v>
      </c>
      <c r="R20" s="20"/>
    </row>
    <row r="21" spans="1:18" ht="15" customHeight="1" x14ac:dyDescent="0.3">
      <c r="A21" s="206"/>
      <c r="B21" s="163" t="s">
        <v>24</v>
      </c>
      <c r="C21" s="164"/>
      <c r="D21" s="165"/>
      <c r="E21" s="35"/>
      <c r="F21" s="35"/>
      <c r="G21" s="36"/>
      <c r="H21" s="37"/>
      <c r="I21" s="36"/>
      <c r="J21" s="37"/>
      <c r="K21" s="36"/>
      <c r="L21" s="38"/>
      <c r="M21" s="36"/>
      <c r="N21" s="19"/>
      <c r="O21" s="18">
        <f t="shared" si="6"/>
        <v>0</v>
      </c>
      <c r="P21" s="19">
        <f t="shared" si="4"/>
        <v>0</v>
      </c>
      <c r="Q21" s="90">
        <f t="shared" si="2"/>
        <v>0</v>
      </c>
      <c r="R21" s="20"/>
    </row>
    <row r="22" spans="1:18" ht="15" customHeight="1" x14ac:dyDescent="0.3">
      <c r="A22" s="206"/>
      <c r="B22" s="163" t="s">
        <v>25</v>
      </c>
      <c r="C22" s="164"/>
      <c r="D22" s="165"/>
      <c r="E22" s="35">
        <v>500</v>
      </c>
      <c r="F22" s="35"/>
      <c r="G22" s="36"/>
      <c r="H22" s="37"/>
      <c r="I22" s="36">
        <v>500</v>
      </c>
      <c r="J22" s="37"/>
      <c r="K22" s="36"/>
      <c r="L22" s="38"/>
      <c r="M22" s="36"/>
      <c r="N22" s="19"/>
      <c r="O22" s="18">
        <f t="shared" si="6"/>
        <v>500</v>
      </c>
      <c r="P22" s="19">
        <f t="shared" si="4"/>
        <v>0</v>
      </c>
      <c r="Q22" s="90">
        <f t="shared" si="2"/>
        <v>0</v>
      </c>
      <c r="R22" s="20"/>
    </row>
    <row r="23" spans="1:18" ht="15" customHeight="1" x14ac:dyDescent="0.3">
      <c r="A23" s="206"/>
      <c r="B23" s="163" t="s">
        <v>26</v>
      </c>
      <c r="C23" s="164"/>
      <c r="D23" s="165"/>
      <c r="E23" s="35">
        <v>1700</v>
      </c>
      <c r="F23" s="35"/>
      <c r="G23" s="36">
        <f>E23/4</f>
        <v>425</v>
      </c>
      <c r="H23" s="37"/>
      <c r="I23" s="36">
        <v>425</v>
      </c>
      <c r="J23" s="37"/>
      <c r="K23" s="36">
        <v>425</v>
      </c>
      <c r="L23" s="38"/>
      <c r="M23" s="36">
        <v>425</v>
      </c>
      <c r="N23" s="19"/>
      <c r="O23" s="18">
        <f t="shared" si="6"/>
        <v>1700</v>
      </c>
      <c r="P23" s="19">
        <f t="shared" si="4"/>
        <v>0</v>
      </c>
      <c r="Q23" s="90">
        <f t="shared" si="2"/>
        <v>0</v>
      </c>
      <c r="R23" s="20"/>
    </row>
    <row r="24" spans="1:18" x14ac:dyDescent="0.3">
      <c r="A24" s="206"/>
      <c r="B24" s="163" t="s">
        <v>27</v>
      </c>
      <c r="C24" s="164"/>
      <c r="D24" s="165"/>
      <c r="E24" s="35">
        <v>850</v>
      </c>
      <c r="F24" s="35"/>
      <c r="G24" s="36">
        <v>212</v>
      </c>
      <c r="H24" s="37"/>
      <c r="I24" s="36">
        <v>213</v>
      </c>
      <c r="J24" s="37"/>
      <c r="K24" s="36">
        <v>212</v>
      </c>
      <c r="L24" s="38"/>
      <c r="M24" s="36">
        <v>213</v>
      </c>
      <c r="N24" s="19"/>
      <c r="O24" s="18">
        <f t="shared" si="6"/>
        <v>850</v>
      </c>
      <c r="P24" s="19">
        <f t="shared" si="4"/>
        <v>0</v>
      </c>
      <c r="Q24" s="90">
        <f t="shared" si="2"/>
        <v>0</v>
      </c>
      <c r="R24" s="20"/>
    </row>
    <row r="25" spans="1:18" ht="15" customHeight="1" x14ac:dyDescent="0.3">
      <c r="A25" s="206"/>
      <c r="B25" s="163" t="s">
        <v>28</v>
      </c>
      <c r="C25" s="164"/>
      <c r="D25" s="165"/>
      <c r="E25" s="35">
        <v>772</v>
      </c>
      <c r="F25" s="35"/>
      <c r="G25" s="36">
        <v>193</v>
      </c>
      <c r="H25" s="37"/>
      <c r="I25" s="36">
        <v>193</v>
      </c>
      <c r="J25" s="37"/>
      <c r="K25" s="36">
        <v>193</v>
      </c>
      <c r="L25" s="38"/>
      <c r="M25" s="36">
        <v>193</v>
      </c>
      <c r="N25" s="19"/>
      <c r="O25" s="18">
        <f t="shared" si="6"/>
        <v>772</v>
      </c>
      <c r="P25" s="19">
        <f t="shared" si="4"/>
        <v>0</v>
      </c>
      <c r="Q25" s="90">
        <f t="shared" si="2"/>
        <v>0</v>
      </c>
      <c r="R25" s="20"/>
    </row>
    <row r="26" spans="1:18" ht="15" customHeight="1" x14ac:dyDescent="0.3">
      <c r="A26" s="206"/>
      <c r="B26" s="163" t="s">
        <v>29</v>
      </c>
      <c r="C26" s="164"/>
      <c r="D26" s="165"/>
      <c r="E26" s="42"/>
      <c r="F26" s="42"/>
      <c r="G26" s="36"/>
      <c r="H26" s="37"/>
      <c r="I26" s="36"/>
      <c r="J26" s="37"/>
      <c r="K26" s="36"/>
      <c r="L26" s="38"/>
      <c r="M26" s="36"/>
      <c r="N26" s="19"/>
      <c r="O26" s="18">
        <f t="shared" si="6"/>
        <v>0</v>
      </c>
      <c r="P26" s="19">
        <f t="shared" si="4"/>
        <v>0</v>
      </c>
      <c r="Q26" s="90">
        <f t="shared" si="2"/>
        <v>0</v>
      </c>
      <c r="R26" s="20"/>
    </row>
    <row r="27" spans="1:18" ht="15.75" customHeight="1" thickBot="1" x14ac:dyDescent="0.35">
      <c r="A27" s="207"/>
      <c r="B27" s="211" t="s">
        <v>30</v>
      </c>
      <c r="C27" s="212"/>
      <c r="D27" s="213"/>
      <c r="E27" s="25">
        <f t="shared" ref="E27:O27" si="7">SUM(E19:E26)</f>
        <v>4272</v>
      </c>
      <c r="F27" s="43">
        <f t="shared" si="7"/>
        <v>0</v>
      </c>
      <c r="G27" s="41">
        <f t="shared" si="7"/>
        <v>1055</v>
      </c>
      <c r="H27" s="27">
        <f t="shared" si="7"/>
        <v>0</v>
      </c>
      <c r="I27" s="41">
        <f t="shared" si="7"/>
        <v>1331</v>
      </c>
      <c r="J27" s="27">
        <f t="shared" si="7"/>
        <v>0</v>
      </c>
      <c r="K27" s="41">
        <f t="shared" si="7"/>
        <v>1055</v>
      </c>
      <c r="L27" s="28">
        <f t="shared" si="7"/>
        <v>0</v>
      </c>
      <c r="M27" s="41">
        <f t="shared" si="7"/>
        <v>831</v>
      </c>
      <c r="N27" s="29">
        <f t="shared" si="7"/>
        <v>0</v>
      </c>
      <c r="O27" s="41">
        <f t="shared" si="7"/>
        <v>4272</v>
      </c>
      <c r="P27" s="29">
        <f t="shared" si="4"/>
        <v>0</v>
      </c>
      <c r="Q27" s="92">
        <f t="shared" si="2"/>
        <v>0</v>
      </c>
      <c r="R27" s="20"/>
    </row>
    <row r="28" spans="1:18" ht="15" customHeight="1" x14ac:dyDescent="0.3">
      <c r="A28" s="152" t="s">
        <v>31</v>
      </c>
      <c r="B28" s="163" t="s">
        <v>32</v>
      </c>
      <c r="C28" s="164"/>
      <c r="D28" s="165"/>
      <c r="E28" s="35"/>
      <c r="F28" s="35"/>
      <c r="G28" s="36"/>
      <c r="H28" s="37"/>
      <c r="I28" s="36"/>
      <c r="J28" s="37"/>
      <c r="K28" s="36"/>
      <c r="L28" s="38"/>
      <c r="M28" s="36"/>
      <c r="N28" s="19"/>
      <c r="O28" s="18">
        <f>G28+I28+K28+M28</f>
        <v>0</v>
      </c>
      <c r="P28" s="19">
        <f t="shared" si="4"/>
        <v>0</v>
      </c>
      <c r="Q28" s="90">
        <f t="shared" si="2"/>
        <v>0</v>
      </c>
      <c r="R28" s="20"/>
    </row>
    <row r="29" spans="1:18" ht="15" customHeight="1" x14ac:dyDescent="0.3">
      <c r="A29" s="153"/>
      <c r="B29" s="163" t="s">
        <v>32</v>
      </c>
      <c r="C29" s="164"/>
      <c r="D29" s="165"/>
      <c r="E29" s="35"/>
      <c r="F29" s="35"/>
      <c r="G29" s="36"/>
      <c r="H29" s="37"/>
      <c r="I29" s="36"/>
      <c r="J29" s="37"/>
      <c r="K29" s="36"/>
      <c r="L29" s="38"/>
      <c r="M29" s="36"/>
      <c r="N29" s="19"/>
      <c r="O29" s="18">
        <f>G29+I29+K29+M29</f>
        <v>0</v>
      </c>
      <c r="P29" s="19">
        <f t="shared" si="4"/>
        <v>0</v>
      </c>
      <c r="Q29" s="90">
        <f t="shared" si="2"/>
        <v>0</v>
      </c>
      <c r="R29" s="20"/>
    </row>
    <row r="30" spans="1:18" ht="15" customHeight="1" x14ac:dyDescent="0.3">
      <c r="A30" s="153"/>
      <c r="B30" s="163" t="s">
        <v>46</v>
      </c>
      <c r="C30" s="164"/>
      <c r="D30" s="165"/>
      <c r="E30" s="42"/>
      <c r="F30" s="42"/>
      <c r="G30" s="36">
        <f>ROUND(E30*0.2468,0)</f>
        <v>0</v>
      </c>
      <c r="H30" s="37"/>
      <c r="I30" s="36"/>
      <c r="J30" s="37"/>
      <c r="K30" s="36"/>
      <c r="L30" s="38"/>
      <c r="M30" s="36"/>
      <c r="N30" s="19"/>
      <c r="O30" s="18">
        <f>G30+I30+K30+M30</f>
        <v>0</v>
      </c>
      <c r="P30" s="19">
        <f t="shared" si="4"/>
        <v>0</v>
      </c>
      <c r="Q30" s="90">
        <f t="shared" si="2"/>
        <v>0</v>
      </c>
      <c r="R30" s="20"/>
    </row>
    <row r="31" spans="1:18" ht="15.75" customHeight="1" thickBot="1" x14ac:dyDescent="0.35">
      <c r="A31" s="153"/>
      <c r="B31" s="211" t="s">
        <v>33</v>
      </c>
      <c r="C31" s="212"/>
      <c r="D31" s="213"/>
      <c r="E31" s="43">
        <f t="shared" ref="E31:O31" si="8">SUM(E28:E30)</f>
        <v>0</v>
      </c>
      <c r="F31" s="43">
        <f t="shared" si="8"/>
        <v>0</v>
      </c>
      <c r="G31" s="49">
        <f t="shared" si="8"/>
        <v>0</v>
      </c>
      <c r="H31" s="50">
        <f t="shared" si="8"/>
        <v>0</v>
      </c>
      <c r="I31" s="49">
        <f t="shared" si="8"/>
        <v>0</v>
      </c>
      <c r="J31" s="50">
        <f t="shared" si="8"/>
        <v>0</v>
      </c>
      <c r="K31" s="49">
        <f t="shared" si="8"/>
        <v>0</v>
      </c>
      <c r="L31" s="50">
        <f t="shared" si="8"/>
        <v>0</v>
      </c>
      <c r="M31" s="49">
        <f t="shared" si="8"/>
        <v>0</v>
      </c>
      <c r="N31" s="29">
        <f t="shared" si="8"/>
        <v>0</v>
      </c>
      <c r="O31" s="49">
        <f t="shared" si="8"/>
        <v>0</v>
      </c>
      <c r="P31" s="29">
        <f t="shared" si="4"/>
        <v>0</v>
      </c>
      <c r="Q31" s="92">
        <f t="shared" si="2"/>
        <v>0</v>
      </c>
      <c r="R31" s="20"/>
    </row>
    <row r="32" spans="1:18" ht="15.75" customHeight="1" thickBot="1" x14ac:dyDescent="0.35">
      <c r="A32" s="199"/>
      <c r="B32" s="154" t="s">
        <v>34</v>
      </c>
      <c r="C32" s="155"/>
      <c r="D32" s="156"/>
      <c r="E32" s="51">
        <f t="shared" ref="E32:P32" si="9">SUM(E28:E30)+E27+E18+E14+E10+E9</f>
        <v>92591</v>
      </c>
      <c r="F32" s="51">
        <f t="shared" si="9"/>
        <v>0</v>
      </c>
      <c r="G32" s="51">
        <f t="shared" si="9"/>
        <v>23384.75</v>
      </c>
      <c r="H32" s="51">
        <f t="shared" si="9"/>
        <v>0</v>
      </c>
      <c r="I32" s="51">
        <f t="shared" si="9"/>
        <v>23160.75</v>
      </c>
      <c r="J32" s="51">
        <f t="shared" si="9"/>
        <v>0</v>
      </c>
      <c r="K32" s="51">
        <f t="shared" si="9"/>
        <v>23134</v>
      </c>
      <c r="L32" s="51">
        <f t="shared" si="9"/>
        <v>0</v>
      </c>
      <c r="M32" s="51">
        <f t="shared" si="9"/>
        <v>22911.599999999999</v>
      </c>
      <c r="N32" s="51">
        <f t="shared" si="9"/>
        <v>0</v>
      </c>
      <c r="O32" s="51">
        <f t="shared" si="9"/>
        <v>92591.1</v>
      </c>
      <c r="P32" s="51">
        <f t="shared" si="9"/>
        <v>0</v>
      </c>
      <c r="Q32" s="93">
        <f>Q9+Q10+Q14+Q18+Q27+Q31</f>
        <v>-9.9999999998544808E-2</v>
      </c>
      <c r="R32" s="20"/>
    </row>
    <row r="33" spans="1:19" s="60" customFormat="1" ht="15" customHeight="1" x14ac:dyDescent="0.3">
      <c r="A33" s="152" t="s">
        <v>35</v>
      </c>
      <c r="B33" s="214" t="s">
        <v>49</v>
      </c>
      <c r="C33" s="215"/>
      <c r="D33" s="216"/>
      <c r="E33" s="53">
        <v>236400</v>
      </c>
      <c r="F33" s="53"/>
      <c r="G33" s="54"/>
      <c r="H33" s="55"/>
      <c r="I33" s="54">
        <v>236400</v>
      </c>
      <c r="J33" s="55"/>
      <c r="K33" s="54"/>
      <c r="L33" s="56"/>
      <c r="M33" s="54"/>
      <c r="N33" s="57"/>
      <c r="O33" s="18">
        <f t="shared" ref="O33:P40" si="10">G33+I33+K33+M33</f>
        <v>236400</v>
      </c>
      <c r="P33" s="58">
        <f t="shared" si="10"/>
        <v>0</v>
      </c>
      <c r="Q33" s="94">
        <f>E33-O33</f>
        <v>0</v>
      </c>
      <c r="R33" s="59"/>
      <c r="S33" s="2"/>
    </row>
    <row r="34" spans="1:19" ht="15" customHeight="1" x14ac:dyDescent="0.3">
      <c r="A34" s="153"/>
      <c r="B34" s="163" t="s">
        <v>32</v>
      </c>
      <c r="C34" s="164"/>
      <c r="D34" s="165"/>
      <c r="E34" s="35"/>
      <c r="F34" s="35"/>
      <c r="G34" s="61"/>
      <c r="H34" s="37"/>
      <c r="I34" s="61"/>
      <c r="J34" s="37"/>
      <c r="K34" s="61"/>
      <c r="L34" s="37"/>
      <c r="M34" s="61"/>
      <c r="N34" s="19"/>
      <c r="O34" s="18">
        <f t="shared" si="10"/>
        <v>0</v>
      </c>
      <c r="P34" s="19">
        <f t="shared" si="10"/>
        <v>0</v>
      </c>
      <c r="Q34" s="90">
        <f>E34-O34</f>
        <v>0</v>
      </c>
      <c r="R34" s="20"/>
    </row>
    <row r="35" spans="1:19" ht="15" thickBot="1" x14ac:dyDescent="0.35">
      <c r="A35" s="153"/>
      <c r="B35" s="163" t="s">
        <v>36</v>
      </c>
      <c r="C35" s="217"/>
      <c r="D35" s="218"/>
      <c r="E35" s="62"/>
      <c r="F35" s="62"/>
      <c r="G35" s="63"/>
      <c r="H35" s="64"/>
      <c r="I35" s="63"/>
      <c r="J35" s="64"/>
      <c r="K35" s="63"/>
      <c r="L35" s="64"/>
      <c r="M35" s="63"/>
      <c r="N35" s="65"/>
      <c r="O35" s="63">
        <f t="shared" si="10"/>
        <v>0</v>
      </c>
      <c r="P35" s="29">
        <f t="shared" si="10"/>
        <v>0</v>
      </c>
      <c r="Q35" s="92">
        <f>E35-O35</f>
        <v>0</v>
      </c>
      <c r="R35" s="20"/>
    </row>
    <row r="36" spans="1:19" ht="15" thickBot="1" x14ac:dyDescent="0.35">
      <c r="A36" s="199"/>
      <c r="B36" s="195" t="s">
        <v>37</v>
      </c>
      <c r="C36" s="196"/>
      <c r="D36" s="197"/>
      <c r="E36" s="51">
        <f t="shared" ref="E36:Q36" si="11">SUM(E33:E34)</f>
        <v>236400</v>
      </c>
      <c r="F36" s="51">
        <f t="shared" si="11"/>
        <v>0</v>
      </c>
      <c r="G36" s="51">
        <f t="shared" si="11"/>
        <v>0</v>
      </c>
      <c r="H36" s="51">
        <f t="shared" si="11"/>
        <v>0</v>
      </c>
      <c r="I36" s="51">
        <f t="shared" si="11"/>
        <v>236400</v>
      </c>
      <c r="J36" s="51">
        <f t="shared" si="11"/>
        <v>0</v>
      </c>
      <c r="K36" s="51">
        <f t="shared" si="11"/>
        <v>0</v>
      </c>
      <c r="L36" s="51">
        <f t="shared" si="11"/>
        <v>0</v>
      </c>
      <c r="M36" s="51">
        <f t="shared" si="11"/>
        <v>0</v>
      </c>
      <c r="N36" s="51">
        <f t="shared" si="11"/>
        <v>0</v>
      </c>
      <c r="O36" s="51">
        <f t="shared" si="11"/>
        <v>236400</v>
      </c>
      <c r="P36" s="51">
        <f t="shared" si="11"/>
        <v>0</v>
      </c>
      <c r="Q36" s="51">
        <f t="shared" si="11"/>
        <v>0</v>
      </c>
      <c r="R36" s="20"/>
    </row>
    <row r="37" spans="1:19" x14ac:dyDescent="0.3">
      <c r="A37" s="152" t="s">
        <v>38</v>
      </c>
      <c r="B37" s="219" t="s">
        <v>39</v>
      </c>
      <c r="C37" s="220"/>
      <c r="D37" s="221"/>
      <c r="E37" s="66"/>
      <c r="F37" s="67"/>
      <c r="G37" s="68"/>
      <c r="H37" s="69"/>
      <c r="I37" s="68"/>
      <c r="J37" s="69"/>
      <c r="K37" s="68"/>
      <c r="L37" s="69"/>
      <c r="M37" s="68"/>
      <c r="N37" s="34"/>
      <c r="O37" s="18">
        <f t="shared" si="10"/>
        <v>0</v>
      </c>
      <c r="P37" s="19">
        <f t="shared" si="10"/>
        <v>0</v>
      </c>
      <c r="Q37" s="90">
        <f>E37-O37</f>
        <v>0</v>
      </c>
      <c r="R37" s="20"/>
    </row>
    <row r="38" spans="1:19" ht="15" thickBot="1" x14ac:dyDescent="0.35">
      <c r="A38" s="153"/>
      <c r="B38" s="222" t="s">
        <v>40</v>
      </c>
      <c r="C38" s="223"/>
      <c r="D38" s="224"/>
      <c r="E38" s="70"/>
      <c r="F38" s="71"/>
      <c r="G38" s="72"/>
      <c r="H38" s="73"/>
      <c r="I38" s="72"/>
      <c r="J38" s="73"/>
      <c r="K38" s="72"/>
      <c r="L38" s="73"/>
      <c r="M38" s="72"/>
      <c r="N38" s="29"/>
      <c r="O38" s="72">
        <f t="shared" si="10"/>
        <v>0</v>
      </c>
      <c r="P38" s="29">
        <f t="shared" si="10"/>
        <v>0</v>
      </c>
      <c r="Q38" s="92">
        <f>E38-O38</f>
        <v>0</v>
      </c>
      <c r="R38" s="20"/>
    </row>
    <row r="39" spans="1:19" ht="15" thickBot="1" x14ac:dyDescent="0.35">
      <c r="A39" s="199"/>
      <c r="B39" s="195" t="s">
        <v>41</v>
      </c>
      <c r="C39" s="196"/>
      <c r="D39" s="197"/>
      <c r="E39" s="74">
        <v>45276</v>
      </c>
      <c r="F39" s="74">
        <f>F38</f>
        <v>0</v>
      </c>
      <c r="G39" s="74">
        <v>11319</v>
      </c>
      <c r="H39" s="74">
        <f>H38</f>
        <v>0</v>
      </c>
      <c r="I39" s="74">
        <v>11319</v>
      </c>
      <c r="J39" s="74">
        <f>J38</f>
        <v>0</v>
      </c>
      <c r="K39" s="74">
        <v>11319</v>
      </c>
      <c r="L39" s="74">
        <f>L38</f>
        <v>0</v>
      </c>
      <c r="M39" s="74">
        <v>11319</v>
      </c>
      <c r="N39" s="74">
        <f>N38</f>
        <v>0</v>
      </c>
      <c r="O39" s="74">
        <f t="shared" si="10"/>
        <v>45276</v>
      </c>
      <c r="P39" s="75">
        <f t="shared" si="10"/>
        <v>0</v>
      </c>
      <c r="Q39" s="91">
        <f>E39-O39</f>
        <v>0</v>
      </c>
      <c r="R39" s="20"/>
    </row>
    <row r="40" spans="1:19" x14ac:dyDescent="0.3">
      <c r="A40" s="225" t="s">
        <v>68</v>
      </c>
      <c r="B40" s="198" t="s">
        <v>78</v>
      </c>
      <c r="C40" s="198"/>
      <c r="D40" s="198"/>
      <c r="E40" s="110"/>
      <c r="F40" s="110"/>
      <c r="G40" s="111">
        <v>-2393</v>
      </c>
      <c r="H40" s="111"/>
      <c r="I40" s="111">
        <v>-2393</v>
      </c>
      <c r="J40" s="111"/>
      <c r="K40" s="111">
        <v>-2393</v>
      </c>
      <c r="L40" s="111"/>
      <c r="M40" s="111">
        <v>-2393</v>
      </c>
      <c r="N40" s="111"/>
      <c r="O40" s="111">
        <f>M40+K40+I40+G40</f>
        <v>-9572</v>
      </c>
      <c r="P40" s="111">
        <f t="shared" si="10"/>
        <v>0</v>
      </c>
      <c r="Q40" s="111">
        <v>0</v>
      </c>
    </row>
    <row r="41" spans="1:19" x14ac:dyDescent="0.3">
      <c r="A41" s="184"/>
      <c r="B41" s="198" t="s">
        <v>69</v>
      </c>
      <c r="C41" s="198"/>
      <c r="D41" s="198"/>
      <c r="E41" s="95">
        <f>E40+E39+E36+E32</f>
        <v>374267</v>
      </c>
      <c r="F41" s="95">
        <v>330000</v>
      </c>
      <c r="G41" s="95">
        <f>G39+G36+G32</f>
        <v>34703.75</v>
      </c>
      <c r="H41" s="95">
        <f t="shared" ref="H41:P41" si="12">H39+H36+H32</f>
        <v>0</v>
      </c>
      <c r="I41" s="95">
        <f t="shared" si="12"/>
        <v>270879.75</v>
      </c>
      <c r="J41" s="95">
        <f t="shared" si="12"/>
        <v>0</v>
      </c>
      <c r="K41" s="95">
        <f t="shared" si="12"/>
        <v>34453</v>
      </c>
      <c r="L41" s="95">
        <f t="shared" si="12"/>
        <v>0</v>
      </c>
      <c r="M41" s="95">
        <f t="shared" si="12"/>
        <v>34230.6</v>
      </c>
      <c r="N41" s="95">
        <f t="shared" si="12"/>
        <v>0</v>
      </c>
      <c r="O41" s="95">
        <f t="shared" si="12"/>
        <v>374267.1</v>
      </c>
      <c r="P41" s="95">
        <f t="shared" si="12"/>
        <v>0</v>
      </c>
      <c r="Q41" s="95">
        <f t="shared" ref="Q41" si="13">E41-O41</f>
        <v>-9.9999999976716936E-2</v>
      </c>
    </row>
    <row r="42" spans="1:19" ht="5.25" customHeight="1" x14ac:dyDescent="0.3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8"/>
      <c r="Q42" s="109"/>
    </row>
    <row r="43" spans="1:19" x14ac:dyDescent="0.3">
      <c r="A43" s="76" t="s">
        <v>42</v>
      </c>
      <c r="B43" s="198" t="s">
        <v>70</v>
      </c>
      <c r="C43" s="198"/>
      <c r="D43" s="198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6">
        <f t="shared" ref="P43:P44" si="14">H43+J43+L43+N43</f>
        <v>0</v>
      </c>
      <c r="Q43" s="96">
        <f t="shared" ref="Q43:Q44" si="15">E43-O43</f>
        <v>0</v>
      </c>
    </row>
    <row r="44" spans="1:19" x14ac:dyDescent="0.3">
      <c r="A44" s="77"/>
      <c r="B44" s="198" t="s">
        <v>71</v>
      </c>
      <c r="C44" s="198"/>
      <c r="D44" s="198" t="s">
        <v>43</v>
      </c>
      <c r="E44" s="95">
        <f>E43+E41</f>
        <v>374267</v>
      </c>
      <c r="F44" s="95">
        <f t="shared" ref="F44" si="16">F43+F41</f>
        <v>330000</v>
      </c>
      <c r="G44" s="95">
        <f>G43+G41</f>
        <v>34703.75</v>
      </c>
      <c r="H44" s="95">
        <f t="shared" ref="H44:O44" si="17">H43+H41</f>
        <v>0</v>
      </c>
      <c r="I44" s="95">
        <f t="shared" si="17"/>
        <v>270879.75</v>
      </c>
      <c r="J44" s="95">
        <f t="shared" si="17"/>
        <v>0</v>
      </c>
      <c r="K44" s="95">
        <f t="shared" si="17"/>
        <v>34453</v>
      </c>
      <c r="L44" s="95">
        <f t="shared" si="17"/>
        <v>0</v>
      </c>
      <c r="M44" s="95">
        <f t="shared" si="17"/>
        <v>34230.6</v>
      </c>
      <c r="N44" s="95">
        <f t="shared" si="17"/>
        <v>0</v>
      </c>
      <c r="O44" s="95">
        <f t="shared" si="17"/>
        <v>374267.1</v>
      </c>
      <c r="P44" s="95">
        <f t="shared" si="14"/>
        <v>0</v>
      </c>
      <c r="Q44" s="95">
        <f t="shared" si="15"/>
        <v>-9.9999999976716936E-2</v>
      </c>
    </row>
    <row r="45" spans="1:19" x14ac:dyDescent="0.3">
      <c r="G45" s="78"/>
      <c r="Q45" s="2"/>
    </row>
    <row r="46" spans="1:19" x14ac:dyDescent="0.3">
      <c r="F46" s="79"/>
      <c r="Q46" s="2"/>
    </row>
  </sheetData>
  <sheetProtection insertColumns="0" insertRows="0"/>
  <mergeCells count="47">
    <mergeCell ref="A1:D1"/>
    <mergeCell ref="G1:N1"/>
    <mergeCell ref="A2:D2"/>
    <mergeCell ref="G2:N2"/>
    <mergeCell ref="A4:A10"/>
    <mergeCell ref="B9:D9"/>
    <mergeCell ref="B10:D10"/>
    <mergeCell ref="A11:A14"/>
    <mergeCell ref="B11:D11"/>
    <mergeCell ref="B12:D12"/>
    <mergeCell ref="B13:D13"/>
    <mergeCell ref="B14:D14"/>
    <mergeCell ref="A15:A18"/>
    <mergeCell ref="B15:D15"/>
    <mergeCell ref="B16:D16"/>
    <mergeCell ref="B17:D17"/>
    <mergeCell ref="B18:D18"/>
    <mergeCell ref="A19:A27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A32"/>
    <mergeCell ref="B28:D28"/>
    <mergeCell ref="B29:D29"/>
    <mergeCell ref="B30:D30"/>
    <mergeCell ref="B31:D31"/>
    <mergeCell ref="B32:D32"/>
    <mergeCell ref="B44:D44"/>
    <mergeCell ref="B41:D41"/>
    <mergeCell ref="B43:D43"/>
    <mergeCell ref="A33:A36"/>
    <mergeCell ref="B33:D33"/>
    <mergeCell ref="B34:D34"/>
    <mergeCell ref="B35:D35"/>
    <mergeCell ref="B36:D36"/>
    <mergeCell ref="A37:A39"/>
    <mergeCell ref="B37:D37"/>
    <mergeCell ref="B38:D38"/>
    <mergeCell ref="B39:D39"/>
    <mergeCell ref="A40:A41"/>
    <mergeCell ref="B40:D40"/>
  </mergeCells>
  <pageMargins left="0.25" right="0.25" top="0.35" bottom="0.2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FY22</vt:lpstr>
      <vt:lpstr>FY23</vt:lpstr>
      <vt:lpstr>FY24</vt:lpstr>
      <vt:lpstr>FY25</vt:lpstr>
      <vt:lpstr>AAS HSAP URAP-hide</vt:lpstr>
      <vt:lpstr>AAS SEAP CQL-hide</vt:lpstr>
      <vt:lpstr>AAS REAP-hide</vt:lpstr>
    </vt:vector>
  </TitlesOfParts>
  <Company>Battelle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Steiner, Barbara J</dc:creator>
  <cp:lastModifiedBy>Johnson, Stephanie</cp:lastModifiedBy>
  <cp:lastPrinted>2015-12-17T18:48:34Z</cp:lastPrinted>
  <dcterms:created xsi:type="dcterms:W3CDTF">2015-11-05T18:18:35Z</dcterms:created>
  <dcterms:modified xsi:type="dcterms:W3CDTF">2023-05-17T14:10:58Z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Version">
    <vt:lpwstr>5</vt:lpwstr>
  </property>
  <property fmtid="{D5CDD505-2E9C-101B-9397-08002B2CF9AE}" pid="3" name="AddinDataModel">
    <vt:lpwstr>0</vt:lpwstr>
  </property>
</Properties>
</file>