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315" yWindow="2940" windowWidth="28800" windowHeight="12225" tabRatio="500"/>
  </bookViews>
  <sheets>
    <sheet name="Submission Sheet" sheetId="1" r:id="rId1"/>
    <sheet name="Stipend Policy Table" sheetId="2" r:id="rId2"/>
    <sheet name="Reference Table" sheetId="3" r:id="rId3"/>
    <sheet name="Sheet4" sheetId="4" state="hidden" r:id="rId4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D2" i="3" l="1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A60" i="1" l="1"/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12" i="1" l="1"/>
  <c r="H12" i="1" s="1"/>
  <c r="D35" i="1"/>
  <c r="H35" i="1" s="1"/>
  <c r="D31" i="1"/>
  <c r="H31" i="1" s="1"/>
  <c r="D42" i="1"/>
  <c r="H42" i="1" s="1"/>
  <c r="D26" i="1"/>
  <c r="H26" i="1" s="1"/>
  <c r="D5" i="1"/>
  <c r="H5" i="1" s="1"/>
  <c r="D6" i="1"/>
  <c r="H6" i="1" s="1"/>
  <c r="D33" i="1"/>
  <c r="H33" i="1" s="1"/>
  <c r="D17" i="1"/>
  <c r="H17" i="1" s="1"/>
  <c r="D44" i="1"/>
  <c r="H44" i="1" s="1"/>
  <c r="D28" i="1"/>
  <c r="H28" i="1" s="1"/>
  <c r="D40" i="1"/>
  <c r="H40" i="1" s="1"/>
  <c r="D7" i="1"/>
  <c r="H7" i="1" s="1"/>
  <c r="D27" i="1"/>
  <c r="H27" i="1" s="1"/>
  <c r="D25" i="1"/>
  <c r="H25" i="1" s="1"/>
  <c r="D36" i="1"/>
  <c r="H36" i="1" s="1"/>
  <c r="D39" i="1"/>
  <c r="H39" i="1" s="1"/>
  <c r="D46" i="1"/>
  <c r="H46" i="1" s="1"/>
  <c r="D14" i="1"/>
  <c r="H14" i="1" s="1"/>
  <c r="D37" i="1"/>
  <c r="H37" i="1" s="1"/>
  <c r="D48" i="1"/>
  <c r="H48" i="1" s="1"/>
  <c r="D16" i="1"/>
  <c r="H16" i="1" s="1"/>
  <c r="D8" i="1"/>
  <c r="H8" i="1" s="1"/>
  <c r="D23" i="1"/>
  <c r="H23" i="1" s="1"/>
  <c r="D11" i="1"/>
  <c r="H11" i="1" s="1"/>
  <c r="D38" i="1"/>
  <c r="H38" i="1" s="1"/>
  <c r="D22" i="1"/>
  <c r="H22" i="1" s="1"/>
  <c r="D43" i="1"/>
  <c r="H43" i="1" s="1"/>
  <c r="D45" i="1"/>
  <c r="H45" i="1" s="1"/>
  <c r="D29" i="1"/>
  <c r="H29" i="1" s="1"/>
  <c r="D13" i="1"/>
  <c r="H13" i="1" s="1"/>
  <c r="D24" i="1"/>
  <c r="H24" i="1" s="1"/>
  <c r="D47" i="1"/>
  <c r="H47" i="1" s="1"/>
  <c r="D19" i="1"/>
  <c r="H19" i="1" s="1"/>
  <c r="D34" i="1"/>
  <c r="H34" i="1" s="1"/>
  <c r="D18" i="1"/>
  <c r="H18" i="1" s="1"/>
  <c r="D41" i="1"/>
  <c r="H41" i="1" s="1"/>
  <c r="D9" i="1"/>
  <c r="H9" i="1" s="1"/>
  <c r="D20" i="1"/>
  <c r="H20" i="1" s="1"/>
  <c r="D15" i="1"/>
  <c r="H15" i="1" s="1"/>
  <c r="D30" i="1"/>
  <c r="H30" i="1" s="1"/>
  <c r="D10" i="1"/>
  <c r="H10" i="1" s="1"/>
  <c r="D21" i="1"/>
  <c r="H21" i="1" s="1"/>
  <c r="D32" i="1"/>
  <c r="H32" i="1" s="1"/>
  <c r="F49" i="1"/>
  <c r="G49" i="1"/>
  <c r="E49" i="1"/>
  <c r="H49" i="1" l="1"/>
</calcChain>
</file>

<file path=xl/sharedStrings.xml><?xml version="1.0" encoding="utf-8"?>
<sst xmlns="http://schemas.openxmlformats.org/spreadsheetml/2006/main" count="129" uniqueCount="69">
  <si>
    <t>Staff Member's Full Name</t>
  </si>
  <si>
    <t>Individual's Total</t>
  </si>
  <si>
    <t>Staff Total</t>
  </si>
  <si>
    <t>Printed Name of Program Coordinator:</t>
  </si>
  <si>
    <t>Date Completed:</t>
  </si>
  <si>
    <t>Program Coordinator Title:</t>
  </si>
  <si>
    <t>Program Coordinator Daytime Phone:</t>
  </si>
  <si>
    <t>Signature of Program Coordinator:</t>
  </si>
  <si>
    <t>Stipend Rate</t>
  </si>
  <si>
    <t>Near Peer Mentor</t>
  </si>
  <si>
    <t>HS Sophomore</t>
  </si>
  <si>
    <t>HS Junior</t>
  </si>
  <si>
    <t>HS Senior</t>
  </si>
  <si>
    <t>Undergraduate</t>
  </si>
  <si>
    <t>Under 30</t>
  </si>
  <si>
    <t>Under 75</t>
  </si>
  <si>
    <t>75 or more</t>
  </si>
  <si>
    <t>No Grad School</t>
  </si>
  <si>
    <t>One year of Grad School</t>
  </si>
  <si>
    <t>Masters or Two years of Grad School</t>
  </si>
  <si>
    <t>Basic</t>
  </si>
  <si>
    <t>Mid</t>
  </si>
  <si>
    <t>High</t>
  </si>
  <si>
    <t>NPM</t>
  </si>
  <si>
    <t>RT</t>
  </si>
  <si>
    <t>10th Grade Complete</t>
  </si>
  <si>
    <t>11th Grade Complete</t>
  </si>
  <si>
    <t>12th Grade Complete</t>
  </si>
  <si>
    <t>Undergrad Hours &lt;75</t>
  </si>
  <si>
    <t>Graduate Work &lt;1yr</t>
  </si>
  <si>
    <t>Graduate Work 2+yrs</t>
  </si>
  <si>
    <t>Graduate Work &lt;2yrs</t>
  </si>
  <si>
    <t>Masters Degree</t>
  </si>
  <si>
    <t>Undergrad Hours 75+</t>
  </si>
  <si>
    <t>Undergrad Hours &lt;30</t>
  </si>
  <si>
    <t>Pay Ceiling</t>
  </si>
  <si>
    <t>Work Weeks</t>
  </si>
  <si>
    <t>GEMS FY18 STAFF ROSTER AND PAY SCHEDULE</t>
  </si>
  <si>
    <t>6/15 Payment</t>
  </si>
  <si>
    <t>7/13 Payment</t>
  </si>
  <si>
    <t>Does this form replace and cancel another?</t>
  </si>
  <si>
    <t>Resource Teachers</t>
  </si>
  <si>
    <t>Table from Stipend Policy</t>
  </si>
  <si>
    <t>Program Location:</t>
  </si>
  <si>
    <t>Locations</t>
  </si>
  <si>
    <t>Aberdeen, MD</t>
  </si>
  <si>
    <t>Adelphi, MD</t>
  </si>
  <si>
    <t>Champaign, IL</t>
  </si>
  <si>
    <t>Fort Rucker, AL</t>
  </si>
  <si>
    <t>Frederick, MD</t>
  </si>
  <si>
    <t>Huntsville, AL</t>
  </si>
  <si>
    <t>Natick, MA</t>
  </si>
  <si>
    <t>Orlando, FL</t>
  </si>
  <si>
    <t>Picatinny Arsenal, NJ</t>
  </si>
  <si>
    <t>Playa Vista, CA</t>
  </si>
  <si>
    <t>San Antonio, TX</t>
  </si>
  <si>
    <t>Silver Spring, MD</t>
  </si>
  <si>
    <t>Vicksburg, MS - AOI</t>
  </si>
  <si>
    <t>Vicksburg, MS - HQ</t>
  </si>
  <si>
    <t>WSMR, NM - ARL</t>
  </si>
  <si>
    <t>WSMR, NM - ATEC</t>
  </si>
  <si>
    <t>Yuma, AZ</t>
  </si>
  <si>
    <t>Role</t>
  </si>
  <si>
    <t>Educational Level</t>
  </si>
  <si>
    <t>Rate</t>
  </si>
  <si>
    <t>Combined Description</t>
  </si>
  <si>
    <t>Montly Rate</t>
  </si>
  <si>
    <t>Weekly Rate</t>
  </si>
  <si>
    <t>8/10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</si>
</sst>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4306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right"/>
    </xf>
    <xf numFmtId="0" fontId="0" fillId="0" borderId="9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8" xfId="0" applyBorder="1" applyProtection="1">
      <protection locked="0"/>
    </xf>
    <xf numFmtId="44" fontId="0" fillId="0" borderId="10" xfId="1" applyNumberFormat="1" applyFont="1" applyBorder="1" applyProtection="1">
      <protection locked="0"/>
    </xf>
    <xf numFmtId="44" fontId="0" fillId="0" borderId="12" xfId="1" applyNumberFormat="1" applyFont="1" applyBorder="1" applyProtection="1">
      <protection locked="0"/>
    </xf>
    <xf numFmtId="44" fontId="0" fillId="0" borderId="15" xfId="1" applyNumberFormat="1" applyFont="1" applyBorder="1" applyProtection="1">
      <protection locked="0"/>
    </xf>
    <xf numFmtId="44" fontId="0" fillId="0" borderId="0" xfId="1" applyFont="1"/>
    <xf numFmtId="0" fontId="2" fillId="0" borderId="0" xfId="0" applyFon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Protection="1"/>
    <xf numFmtId="0" fontId="2" fillId="2" borderId="2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right"/>
    </xf>
    <xf numFmtId="44" fontId="0" fillId="0" borderId="20" xfId="1" applyNumberFormat="1" applyFont="1" applyBorder="1" applyProtection="1"/>
    <xf numFmtId="44" fontId="0" fillId="0" borderId="12" xfId="1" applyNumberFormat="1" applyFont="1" applyBorder="1" applyProtection="1"/>
    <xf numFmtId="0" fontId="0" fillId="0" borderId="0" xfId="0" applyFill="1" applyProtection="1"/>
    <xf numFmtId="44" fontId="2" fillId="2" borderId="2" xfId="1" applyNumberFormat="1" applyFont="1" applyFill="1" applyBorder="1" applyProtection="1"/>
    <xf numFmtId="0" fontId="0" fillId="0" borderId="3" xfId="0" applyBorder="1" applyProtection="1"/>
    <xf numFmtId="0" fontId="0" fillId="0" borderId="19" xfId="0" applyBorder="1" applyProtection="1"/>
    <xf numFmtId="0" fontId="0" fillId="0" borderId="4" xfId="0" applyBorder="1" applyProtection="1"/>
    <xf numFmtId="0" fontId="0" fillId="0" borderId="5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Protection="1"/>
    <xf numFmtId="0" fontId="0" fillId="0" borderId="6" xfId="0" applyBorder="1" applyProtection="1"/>
    <xf numFmtId="0" fontId="0" fillId="0" borderId="5" xfId="0" applyBorder="1" applyProtection="1"/>
    <xf numFmtId="0" fontId="0" fillId="0" borderId="0" xfId="0" applyBorder="1" applyAlignment="1" applyProtection="1"/>
    <xf numFmtId="44" fontId="0" fillId="0" borderId="21" xfId="1" applyNumberFormat="1" applyFont="1" applyBorder="1" applyProtection="1"/>
    <xf numFmtId="44" fontId="0" fillId="0" borderId="13" xfId="1" applyNumberFormat="1" applyFont="1" applyBorder="1" applyProtection="1"/>
    <xf numFmtId="164" fontId="2" fillId="2" borderId="22" xfId="0" applyNumberFormat="1" applyFont="1" applyFill="1" applyBorder="1" applyProtection="1"/>
    <xf numFmtId="0" fontId="2" fillId="2" borderId="23" xfId="0" applyFont="1" applyFill="1" applyBorder="1" applyProtection="1"/>
    <xf numFmtId="0" fontId="3" fillId="3" borderId="3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center"/>
    </xf>
    <xf numFmtId="0" fontId="3" fillId="4" borderId="19" xfId="0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 vertical="top"/>
    </xf>
    <xf numFmtId="0" fontId="3" fillId="4" borderId="1" xfId="0" applyFont="1" applyFill="1" applyBorder="1" applyAlignment="1" applyProtection="1">
      <alignment horizontal="center" vertical="top"/>
    </xf>
    <xf numFmtId="0" fontId="0" fillId="0" borderId="8" xfId="0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14" fontId="0" fillId="0" borderId="0" xfId="0" applyNumberFormat="1" applyBorder="1" applyAlignment="1" applyProtection="1">
      <alignment horizontal="left"/>
      <protection locked="0"/>
    </xf>
    <xf numFmtId="14" fontId="0" fillId="0" borderId="6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7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colors>
    <mruColors>
      <color rgb="FF64306E"/>
      <color rgb="FF64FFFF"/>
      <color rgb="FF6C00A8"/>
      <color rgb="FF410082"/>
      <color rgb="FF2E00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194736</xdr:colOff>
      <xdr:row>0</xdr:row>
      <xdr:rowOff>60324</xdr:rowOff>
    </xdr:from>
    <xdr:to>
      <xdr:col>7</xdr:col>
      <xdr:colOff>975785</xdr:colOff>
      <xdr:row>2</xdr:row>
      <xdr:rowOff>427970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7653" y="60324"/>
          <a:ext cx="781049" cy="8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42333</xdr:rowOff>
    </xdr:from>
    <xdr:to>
      <xdr:col>0</xdr:col>
      <xdr:colOff>1693333</xdr:colOff>
      <xdr:row>2</xdr:row>
      <xdr:rowOff>444707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2333"/>
          <a:ext cx="1521883" cy="910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zoomScale="90" zoomScaleNormal="90" workbookViewId="0">
      <selection activeCell="G5" sqref="G5"/>
    </sheetView>
  </sheetViews>
  <sheetFormatPr defaultColWidth="11" defaultRowHeight="15.75" x14ac:dyDescent="0.25"/>
  <cols>
    <col min="1" max="1" width="24.625" style="16" customWidth="1"/>
    <col min="2" max="2" width="28.5" style="16" customWidth="1"/>
    <col min="3" max="3" width="12.625" style="16" customWidth="1"/>
    <col min="4" max="4" width="13.875" style="16" customWidth="1"/>
    <col min="5" max="6" width="12.5" style="16" customWidth="1"/>
    <col min="7" max="7" width="12.625" style="16" customWidth="1"/>
    <col min="8" max="8" width="15" style="16" customWidth="1"/>
    <col min="9" max="16384" width="11" style="16"/>
  </cols>
  <sheetData>
    <row r="1" spans="1:14" ht="15.75" customHeight="1" x14ac:dyDescent="0.25">
      <c r="A1" s="36"/>
      <c r="B1" s="50" t="s">
        <v>37</v>
      </c>
      <c r="C1" s="51"/>
      <c r="D1" s="51"/>
      <c r="E1" s="51"/>
      <c r="F1" s="51"/>
      <c r="G1" s="51"/>
      <c r="H1" s="39"/>
    </row>
    <row r="2" spans="1:14" ht="24" customHeight="1" x14ac:dyDescent="0.25">
      <c r="A2" s="37"/>
      <c r="B2" s="52"/>
      <c r="C2" s="53"/>
      <c r="D2" s="53"/>
      <c r="E2" s="53"/>
      <c r="F2" s="53"/>
      <c r="G2" s="53"/>
      <c r="H2" s="40"/>
    </row>
    <row r="3" spans="1:14" ht="42.75" customHeight="1" thickBot="1" x14ac:dyDescent="0.3">
      <c r="A3" s="38"/>
      <c r="B3" s="54" t="str">
        <f>IF(ISBLANK(F56), "",F56)</f>
        <v/>
      </c>
      <c r="C3" s="55"/>
      <c r="D3" s="55"/>
      <c r="E3" s="55"/>
      <c r="F3" s="55"/>
      <c r="G3" s="55"/>
      <c r="H3" s="41"/>
    </row>
    <row r="4" spans="1:14" ht="16.5" thickBot="1" x14ac:dyDescent="0.3">
      <c r="A4" s="17" t="s">
        <v>0</v>
      </c>
      <c r="B4" s="17" t="s">
        <v>8</v>
      </c>
      <c r="C4" s="17" t="s">
        <v>36</v>
      </c>
      <c r="D4" s="18" t="s">
        <v>35</v>
      </c>
      <c r="E4" s="18" t="s">
        <v>38</v>
      </c>
      <c r="F4" s="18" t="s">
        <v>39</v>
      </c>
      <c r="G4" s="18" t="s">
        <v>68</v>
      </c>
      <c r="H4" s="18" t="s">
        <v>1</v>
      </c>
    </row>
    <row r="5" spans="1:14" x14ac:dyDescent="0.25">
      <c r="A5" s="3"/>
      <c r="B5" s="4"/>
      <c r="C5" s="4"/>
      <c r="D5" s="19">
        <f>IFERROR(VLOOKUP(B5,'Reference Table'!D:E,2,FALSE)*C5/4,0)</f>
        <v>0</v>
      </c>
      <c r="E5" s="9"/>
      <c r="F5" s="9"/>
      <c r="G5" s="9"/>
      <c r="H5" s="33">
        <f>IF(SUM(E5:G5)&lt;&gt;D5,"CHECK CEILING",SUM(E5:G5))</f>
        <v>0</v>
      </c>
    </row>
    <row r="6" spans="1:14" x14ac:dyDescent="0.25">
      <c r="A6" s="5"/>
      <c r="B6" s="6"/>
      <c r="C6" s="6"/>
      <c r="D6" s="20">
        <f>IFERROR(VLOOKUP(B6,'Reference Table'!D:E,2,FALSE)*C6/4,0)</f>
        <v>0</v>
      </c>
      <c r="E6" s="10"/>
      <c r="F6" s="10"/>
      <c r="G6" s="10"/>
      <c r="H6" s="33">
        <f>IF(SUM(E6:G6)&lt;&gt;D6,"CHECK CEILING",SUM(E6:G6))</f>
        <v>0</v>
      </c>
    </row>
    <row r="7" spans="1:14" x14ac:dyDescent="0.25">
      <c r="A7" s="5"/>
      <c r="B7" s="6"/>
      <c r="C7" s="6"/>
      <c r="D7" s="20">
        <f>IFERROR(VLOOKUP(B7,'Reference Table'!D:E,2,FALSE)*C7/4,0)</f>
        <v>0</v>
      </c>
      <c r="E7" s="10"/>
      <c r="F7" s="10"/>
      <c r="G7" s="10"/>
      <c r="H7" s="33">
        <f t="shared" ref="H7:H48" si="0">IF(SUM(E7:G7)&lt;&gt;D7,"CHECK CEILING",SUM(E7:G7))</f>
        <v>0</v>
      </c>
      <c r="J7" s="21"/>
    </row>
    <row r="8" spans="1:14" x14ac:dyDescent="0.25">
      <c r="A8" s="5"/>
      <c r="B8" s="6"/>
      <c r="C8" s="6"/>
      <c r="D8" s="20">
        <f>IFERROR(VLOOKUP(B8,'Reference Table'!D:E,2,FALSE)*C8/4,0)</f>
        <v>0</v>
      </c>
      <c r="E8" s="10"/>
      <c r="F8" s="10"/>
      <c r="G8" s="10"/>
      <c r="H8" s="33">
        <f t="shared" si="0"/>
        <v>0</v>
      </c>
    </row>
    <row r="9" spans="1:14" x14ac:dyDescent="0.25">
      <c r="A9" s="5"/>
      <c r="B9" s="6"/>
      <c r="C9" s="6"/>
      <c r="D9" s="20">
        <f>IFERROR(VLOOKUP(B9,'Reference Table'!D:E,2,FALSE)*C9/4,0)</f>
        <v>0</v>
      </c>
      <c r="E9" s="10"/>
      <c r="F9" s="10"/>
      <c r="G9" s="10"/>
      <c r="H9" s="33">
        <f t="shared" si="0"/>
        <v>0</v>
      </c>
      <c r="N9" s="21"/>
    </row>
    <row r="10" spans="1:14" x14ac:dyDescent="0.25">
      <c r="A10" s="5"/>
      <c r="B10" s="6"/>
      <c r="C10" s="6"/>
      <c r="D10" s="20">
        <f>IFERROR(VLOOKUP(B10,'Reference Table'!D:E,2,FALSE)*C10/4,0)</f>
        <v>0</v>
      </c>
      <c r="E10" s="10"/>
      <c r="F10" s="10"/>
      <c r="G10" s="10"/>
      <c r="H10" s="33">
        <f t="shared" si="0"/>
        <v>0</v>
      </c>
    </row>
    <row r="11" spans="1:14" x14ac:dyDescent="0.25">
      <c r="A11" s="5"/>
      <c r="B11" s="6"/>
      <c r="C11" s="6"/>
      <c r="D11" s="20">
        <f>IFERROR(VLOOKUP(B11,'Reference Table'!D:E,2,FALSE)*C11/4,0)</f>
        <v>0</v>
      </c>
      <c r="E11" s="10"/>
      <c r="F11" s="10"/>
      <c r="G11" s="10"/>
      <c r="H11" s="33">
        <f t="shared" si="0"/>
        <v>0</v>
      </c>
    </row>
    <row r="12" spans="1:14" x14ac:dyDescent="0.25">
      <c r="A12" s="5"/>
      <c r="B12" s="6"/>
      <c r="C12" s="6"/>
      <c r="D12" s="20">
        <f>IFERROR(VLOOKUP(B12,'Reference Table'!D:E,2,FALSE)*C12/4,0)</f>
        <v>0</v>
      </c>
      <c r="E12" s="10"/>
      <c r="F12" s="10"/>
      <c r="G12" s="10"/>
      <c r="H12" s="33">
        <f t="shared" si="0"/>
        <v>0</v>
      </c>
    </row>
    <row r="13" spans="1:14" x14ac:dyDescent="0.25">
      <c r="A13" s="5"/>
      <c r="B13" s="6"/>
      <c r="C13" s="6"/>
      <c r="D13" s="20">
        <f>IFERROR(VLOOKUP(B13,'Reference Table'!D:E,2,FALSE)*C13/4,0)</f>
        <v>0</v>
      </c>
      <c r="E13" s="10"/>
      <c r="F13" s="10"/>
      <c r="G13" s="10"/>
      <c r="H13" s="33">
        <f t="shared" si="0"/>
        <v>0</v>
      </c>
    </row>
    <row r="14" spans="1:14" x14ac:dyDescent="0.25">
      <c r="A14" s="5"/>
      <c r="B14" s="6"/>
      <c r="C14" s="6"/>
      <c r="D14" s="20">
        <f>IFERROR(VLOOKUP(B14,'Reference Table'!D:E,2,FALSE)*C14/4,0)</f>
        <v>0</v>
      </c>
      <c r="E14" s="10"/>
      <c r="F14" s="10"/>
      <c r="G14" s="10"/>
      <c r="H14" s="33">
        <f t="shared" si="0"/>
        <v>0</v>
      </c>
    </row>
    <row r="15" spans="1:14" x14ac:dyDescent="0.25">
      <c r="A15" s="5"/>
      <c r="B15" s="6"/>
      <c r="C15" s="6"/>
      <c r="D15" s="20">
        <f>IFERROR(VLOOKUP(B15,'Reference Table'!D:E,2,FALSE)*C15/4,0)</f>
        <v>0</v>
      </c>
      <c r="E15" s="10"/>
      <c r="F15" s="10"/>
      <c r="G15" s="10"/>
      <c r="H15" s="33">
        <f t="shared" si="0"/>
        <v>0</v>
      </c>
    </row>
    <row r="16" spans="1:14" x14ac:dyDescent="0.25">
      <c r="A16" s="5"/>
      <c r="B16" s="6"/>
      <c r="C16" s="6"/>
      <c r="D16" s="20">
        <f>IFERROR(VLOOKUP(B16,'Reference Table'!D:E,2,FALSE)*C16/4,0)</f>
        <v>0</v>
      </c>
      <c r="E16" s="10"/>
      <c r="F16" s="10"/>
      <c r="G16" s="10"/>
      <c r="H16" s="33">
        <f t="shared" si="0"/>
        <v>0</v>
      </c>
    </row>
    <row r="17" spans="1:8" x14ac:dyDescent="0.25">
      <c r="A17" s="5"/>
      <c r="B17" s="6"/>
      <c r="C17" s="6"/>
      <c r="D17" s="20">
        <f>IFERROR(VLOOKUP(B17,'Reference Table'!D:E,2,FALSE)*C17/4,0)</f>
        <v>0</v>
      </c>
      <c r="E17" s="10"/>
      <c r="F17" s="10"/>
      <c r="G17" s="10"/>
      <c r="H17" s="33">
        <f t="shared" si="0"/>
        <v>0</v>
      </c>
    </row>
    <row r="18" spans="1:8" x14ac:dyDescent="0.25">
      <c r="A18" s="5"/>
      <c r="B18" s="6"/>
      <c r="C18" s="6"/>
      <c r="D18" s="20">
        <f>IFERROR(VLOOKUP(B18,'Reference Table'!D:E,2,FALSE)*C18/4,0)</f>
        <v>0</v>
      </c>
      <c r="E18" s="10"/>
      <c r="F18" s="10"/>
      <c r="G18" s="10"/>
      <c r="H18" s="33">
        <f t="shared" si="0"/>
        <v>0</v>
      </c>
    </row>
    <row r="19" spans="1:8" x14ac:dyDescent="0.25">
      <c r="A19" s="5"/>
      <c r="B19" s="6"/>
      <c r="C19" s="6"/>
      <c r="D19" s="20">
        <f>IFERROR(VLOOKUP(B19,'Reference Table'!D:E,2,FALSE)*C19/4,0)</f>
        <v>0</v>
      </c>
      <c r="E19" s="10"/>
      <c r="F19" s="10"/>
      <c r="G19" s="10"/>
      <c r="H19" s="33">
        <f t="shared" si="0"/>
        <v>0</v>
      </c>
    </row>
    <row r="20" spans="1:8" x14ac:dyDescent="0.25">
      <c r="A20" s="5"/>
      <c r="B20" s="6"/>
      <c r="C20" s="6"/>
      <c r="D20" s="20">
        <f>IFERROR(VLOOKUP(B20,'Reference Table'!D:E,2,FALSE)*C20/4,0)</f>
        <v>0</v>
      </c>
      <c r="E20" s="10"/>
      <c r="F20" s="10"/>
      <c r="G20" s="10"/>
      <c r="H20" s="33">
        <f t="shared" si="0"/>
        <v>0</v>
      </c>
    </row>
    <row r="21" spans="1:8" x14ac:dyDescent="0.25">
      <c r="A21" s="5"/>
      <c r="B21" s="6"/>
      <c r="C21" s="6"/>
      <c r="D21" s="20">
        <f>IFERROR(VLOOKUP(B21,'Reference Table'!D:E,2,FALSE)*C21/4,0)</f>
        <v>0</v>
      </c>
      <c r="E21" s="10"/>
      <c r="F21" s="10"/>
      <c r="G21" s="10"/>
      <c r="H21" s="33">
        <f t="shared" si="0"/>
        <v>0</v>
      </c>
    </row>
    <row r="22" spans="1:8" x14ac:dyDescent="0.25">
      <c r="A22" s="5"/>
      <c r="B22" s="6"/>
      <c r="C22" s="6"/>
      <c r="D22" s="20">
        <f>IFERROR(VLOOKUP(B22,'Reference Table'!D:E,2,FALSE)*C22/4,0)</f>
        <v>0</v>
      </c>
      <c r="E22" s="10"/>
      <c r="F22" s="10"/>
      <c r="G22" s="10"/>
      <c r="H22" s="33">
        <f t="shared" si="0"/>
        <v>0</v>
      </c>
    </row>
    <row r="23" spans="1:8" x14ac:dyDescent="0.25">
      <c r="A23" s="5"/>
      <c r="B23" s="6"/>
      <c r="C23" s="6"/>
      <c r="D23" s="20">
        <f>IFERROR(VLOOKUP(B23,'Reference Table'!D:E,2,FALSE)*C23/4,0)</f>
        <v>0</v>
      </c>
      <c r="E23" s="10"/>
      <c r="F23" s="10"/>
      <c r="G23" s="10"/>
      <c r="H23" s="33">
        <f t="shared" si="0"/>
        <v>0</v>
      </c>
    </row>
    <row r="24" spans="1:8" x14ac:dyDescent="0.25">
      <c r="A24" s="5"/>
      <c r="B24" s="6"/>
      <c r="C24" s="6"/>
      <c r="D24" s="20">
        <f>IFERROR(VLOOKUP(B24,'Reference Table'!D:E,2,FALSE)*C24/4,0)</f>
        <v>0</v>
      </c>
      <c r="E24" s="10"/>
      <c r="F24" s="10"/>
      <c r="G24" s="10"/>
      <c r="H24" s="33">
        <f t="shared" si="0"/>
        <v>0</v>
      </c>
    </row>
    <row r="25" spans="1:8" x14ac:dyDescent="0.25">
      <c r="A25" s="5"/>
      <c r="B25" s="6"/>
      <c r="C25" s="6"/>
      <c r="D25" s="20">
        <f>IFERROR(VLOOKUP(B25,'Reference Table'!D:E,2,FALSE)*C25/4,0)</f>
        <v>0</v>
      </c>
      <c r="E25" s="10"/>
      <c r="F25" s="10"/>
      <c r="G25" s="10"/>
      <c r="H25" s="33">
        <f t="shared" si="0"/>
        <v>0</v>
      </c>
    </row>
    <row r="26" spans="1:8" x14ac:dyDescent="0.25">
      <c r="A26" s="5"/>
      <c r="B26" s="6"/>
      <c r="C26" s="6"/>
      <c r="D26" s="20">
        <f>IFERROR(VLOOKUP(B26,'Reference Table'!D:E,2,FALSE)*C26/4,0)</f>
        <v>0</v>
      </c>
      <c r="E26" s="10"/>
      <c r="F26" s="10"/>
      <c r="G26" s="10"/>
      <c r="H26" s="33">
        <f t="shared" si="0"/>
        <v>0</v>
      </c>
    </row>
    <row r="27" spans="1:8" x14ac:dyDescent="0.25">
      <c r="A27" s="5"/>
      <c r="B27" s="6"/>
      <c r="C27" s="6"/>
      <c r="D27" s="20">
        <f>IFERROR(VLOOKUP(B27,'Reference Table'!D:E,2,FALSE)*C27/4,0)</f>
        <v>0</v>
      </c>
      <c r="E27" s="10"/>
      <c r="F27" s="10"/>
      <c r="G27" s="10"/>
      <c r="H27" s="33">
        <f t="shared" si="0"/>
        <v>0</v>
      </c>
    </row>
    <row r="28" spans="1:8" x14ac:dyDescent="0.25">
      <c r="A28" s="5"/>
      <c r="B28" s="6"/>
      <c r="C28" s="6"/>
      <c r="D28" s="20">
        <f>IFERROR(VLOOKUP(B28,'Reference Table'!D:E,2,FALSE)*C28/4,0)</f>
        <v>0</v>
      </c>
      <c r="E28" s="10"/>
      <c r="F28" s="10"/>
      <c r="G28" s="10"/>
      <c r="H28" s="33">
        <f t="shared" si="0"/>
        <v>0</v>
      </c>
    </row>
    <row r="29" spans="1:8" x14ac:dyDescent="0.25">
      <c r="A29" s="5"/>
      <c r="B29" s="6"/>
      <c r="C29" s="6"/>
      <c r="D29" s="20">
        <f>IFERROR(VLOOKUP(B29,'Reference Table'!D:E,2,FALSE)*C29/4,0)</f>
        <v>0</v>
      </c>
      <c r="E29" s="10"/>
      <c r="F29" s="10"/>
      <c r="G29" s="10"/>
      <c r="H29" s="33">
        <f t="shared" si="0"/>
        <v>0</v>
      </c>
    </row>
    <row r="30" spans="1:8" x14ac:dyDescent="0.25">
      <c r="A30" s="5"/>
      <c r="B30" s="6"/>
      <c r="C30" s="6"/>
      <c r="D30" s="20">
        <f>IFERROR(VLOOKUP(B30,'Reference Table'!D:E,2,FALSE)*C30/4,0)</f>
        <v>0</v>
      </c>
      <c r="E30" s="10"/>
      <c r="F30" s="10"/>
      <c r="G30" s="10"/>
      <c r="H30" s="33">
        <f t="shared" si="0"/>
        <v>0</v>
      </c>
    </row>
    <row r="31" spans="1:8" x14ac:dyDescent="0.25">
      <c r="A31" s="5"/>
      <c r="B31" s="6"/>
      <c r="C31" s="6"/>
      <c r="D31" s="20">
        <f>IFERROR(VLOOKUP(B31,'Reference Table'!D:E,2,FALSE)*C31/4,0)</f>
        <v>0</v>
      </c>
      <c r="E31" s="10"/>
      <c r="F31" s="10"/>
      <c r="G31" s="10"/>
      <c r="H31" s="33">
        <f t="shared" si="0"/>
        <v>0</v>
      </c>
    </row>
    <row r="32" spans="1:8" x14ac:dyDescent="0.25">
      <c r="A32" s="5"/>
      <c r="B32" s="6"/>
      <c r="C32" s="6"/>
      <c r="D32" s="20">
        <f>IFERROR(VLOOKUP(B32,'Reference Table'!D:E,2,FALSE)*C32/4,0)</f>
        <v>0</v>
      </c>
      <c r="E32" s="10"/>
      <c r="F32" s="10"/>
      <c r="G32" s="10"/>
      <c r="H32" s="33">
        <f t="shared" si="0"/>
        <v>0</v>
      </c>
    </row>
    <row r="33" spans="1:8" x14ac:dyDescent="0.25">
      <c r="A33" s="5"/>
      <c r="B33" s="6"/>
      <c r="C33" s="6"/>
      <c r="D33" s="20">
        <f>IFERROR(VLOOKUP(B33,'Reference Table'!D:E,2,FALSE)*C33/4,0)</f>
        <v>0</v>
      </c>
      <c r="E33" s="10"/>
      <c r="F33" s="10"/>
      <c r="G33" s="10"/>
      <c r="H33" s="33">
        <f t="shared" si="0"/>
        <v>0</v>
      </c>
    </row>
    <row r="34" spans="1:8" x14ac:dyDescent="0.25">
      <c r="A34" s="5"/>
      <c r="B34" s="6"/>
      <c r="C34" s="6"/>
      <c r="D34" s="20">
        <f>IFERROR(VLOOKUP(B34,'Reference Table'!D:E,2,FALSE)*C34/4,0)</f>
        <v>0</v>
      </c>
      <c r="E34" s="10"/>
      <c r="F34" s="10"/>
      <c r="G34" s="10"/>
      <c r="H34" s="33">
        <f t="shared" si="0"/>
        <v>0</v>
      </c>
    </row>
    <row r="35" spans="1:8" x14ac:dyDescent="0.25">
      <c r="A35" s="5"/>
      <c r="B35" s="6"/>
      <c r="C35" s="6"/>
      <c r="D35" s="20">
        <f>IFERROR(VLOOKUP(B35,'Reference Table'!D:E,2,FALSE)*C35/4,0)</f>
        <v>0</v>
      </c>
      <c r="E35" s="10"/>
      <c r="F35" s="10"/>
      <c r="G35" s="10"/>
      <c r="H35" s="33">
        <f t="shared" si="0"/>
        <v>0</v>
      </c>
    </row>
    <row r="36" spans="1:8" x14ac:dyDescent="0.25">
      <c r="A36" s="5"/>
      <c r="B36" s="6"/>
      <c r="C36" s="6"/>
      <c r="D36" s="20">
        <f>IFERROR(VLOOKUP(B36,'Reference Table'!D:E,2,FALSE)*C36/4,0)</f>
        <v>0</v>
      </c>
      <c r="E36" s="10"/>
      <c r="F36" s="10"/>
      <c r="G36" s="10"/>
      <c r="H36" s="33">
        <f t="shared" si="0"/>
        <v>0</v>
      </c>
    </row>
    <row r="37" spans="1:8" x14ac:dyDescent="0.25">
      <c r="A37" s="5"/>
      <c r="B37" s="6"/>
      <c r="C37" s="6"/>
      <c r="D37" s="20">
        <f>IFERROR(VLOOKUP(B37,'Reference Table'!D:E,2,FALSE)*C37/4,0)</f>
        <v>0</v>
      </c>
      <c r="E37" s="10"/>
      <c r="F37" s="10"/>
      <c r="G37" s="10"/>
      <c r="H37" s="33">
        <f t="shared" si="0"/>
        <v>0</v>
      </c>
    </row>
    <row r="38" spans="1:8" x14ac:dyDescent="0.25">
      <c r="A38" s="5"/>
      <c r="B38" s="6"/>
      <c r="C38" s="6"/>
      <c r="D38" s="20">
        <f>IFERROR(VLOOKUP(B38,'Reference Table'!D:E,2,FALSE)*C38/4,0)</f>
        <v>0</v>
      </c>
      <c r="E38" s="10"/>
      <c r="F38" s="10"/>
      <c r="G38" s="10"/>
      <c r="H38" s="33">
        <f t="shared" si="0"/>
        <v>0</v>
      </c>
    </row>
    <row r="39" spans="1:8" x14ac:dyDescent="0.25">
      <c r="A39" s="5"/>
      <c r="B39" s="6"/>
      <c r="C39" s="6"/>
      <c r="D39" s="20">
        <f>IFERROR(VLOOKUP(B39,'Reference Table'!D:E,2,FALSE)*C39/4,0)</f>
        <v>0</v>
      </c>
      <c r="E39" s="10"/>
      <c r="F39" s="10"/>
      <c r="G39" s="10"/>
      <c r="H39" s="33">
        <f t="shared" si="0"/>
        <v>0</v>
      </c>
    </row>
    <row r="40" spans="1:8" x14ac:dyDescent="0.25">
      <c r="A40" s="5"/>
      <c r="B40" s="6"/>
      <c r="C40" s="6"/>
      <c r="D40" s="20">
        <f>IFERROR(VLOOKUP(B40,'Reference Table'!D:E,2,FALSE)*C40/4,0)</f>
        <v>0</v>
      </c>
      <c r="E40" s="10"/>
      <c r="F40" s="10"/>
      <c r="G40" s="10"/>
      <c r="H40" s="33">
        <f t="shared" si="0"/>
        <v>0</v>
      </c>
    </row>
    <row r="41" spans="1:8" x14ac:dyDescent="0.25">
      <c r="A41" s="5"/>
      <c r="B41" s="6"/>
      <c r="C41" s="6"/>
      <c r="D41" s="20">
        <f>IFERROR(VLOOKUP(B41,'Reference Table'!D:E,2,FALSE)*C41/4,0)</f>
        <v>0</v>
      </c>
      <c r="E41" s="10"/>
      <c r="F41" s="10"/>
      <c r="G41" s="10"/>
      <c r="H41" s="33">
        <f t="shared" si="0"/>
        <v>0</v>
      </c>
    </row>
    <row r="42" spans="1:8" x14ac:dyDescent="0.25">
      <c r="A42" s="5"/>
      <c r="B42" s="6"/>
      <c r="C42" s="6"/>
      <c r="D42" s="20">
        <f>IFERROR(VLOOKUP(B42,'Reference Table'!D:E,2,FALSE)*C42/4,0)</f>
        <v>0</v>
      </c>
      <c r="E42" s="10"/>
      <c r="F42" s="10"/>
      <c r="G42" s="10"/>
      <c r="H42" s="33">
        <f t="shared" si="0"/>
        <v>0</v>
      </c>
    </row>
    <row r="43" spans="1:8" x14ac:dyDescent="0.25">
      <c r="A43" s="5"/>
      <c r="B43" s="6"/>
      <c r="C43" s="6"/>
      <c r="D43" s="20">
        <f>IFERROR(VLOOKUP(B43,'Reference Table'!D:E,2,FALSE)*C43/4,0)</f>
        <v>0</v>
      </c>
      <c r="E43" s="10"/>
      <c r="F43" s="10"/>
      <c r="G43" s="10"/>
      <c r="H43" s="33">
        <f t="shared" si="0"/>
        <v>0</v>
      </c>
    </row>
    <row r="44" spans="1:8" x14ac:dyDescent="0.25">
      <c r="A44" s="5"/>
      <c r="B44" s="6"/>
      <c r="C44" s="6"/>
      <c r="D44" s="20">
        <f>IFERROR(VLOOKUP(B44,'Reference Table'!D:E,2,FALSE)*C44/4,0)</f>
        <v>0</v>
      </c>
      <c r="E44" s="10"/>
      <c r="F44" s="10"/>
      <c r="G44" s="10"/>
      <c r="H44" s="33">
        <f t="shared" si="0"/>
        <v>0</v>
      </c>
    </row>
    <row r="45" spans="1:8" x14ac:dyDescent="0.25">
      <c r="A45" s="5"/>
      <c r="B45" s="6"/>
      <c r="C45" s="6"/>
      <c r="D45" s="20">
        <f>IFERROR(VLOOKUP(B45,'Reference Table'!D:E,2,FALSE)*C45/4,0)</f>
        <v>0</v>
      </c>
      <c r="E45" s="10"/>
      <c r="F45" s="10"/>
      <c r="G45" s="10"/>
      <c r="H45" s="33">
        <f t="shared" si="0"/>
        <v>0</v>
      </c>
    </row>
    <row r="46" spans="1:8" x14ac:dyDescent="0.25">
      <c r="A46" s="5"/>
      <c r="B46" s="6"/>
      <c r="C46" s="6"/>
      <c r="D46" s="20">
        <f>IFERROR(VLOOKUP(B46,'Reference Table'!D:E,2,FALSE)*C46/4,0)</f>
        <v>0</v>
      </c>
      <c r="E46" s="10"/>
      <c r="F46" s="10"/>
      <c r="G46" s="10"/>
      <c r="H46" s="33">
        <f t="shared" si="0"/>
        <v>0</v>
      </c>
    </row>
    <row r="47" spans="1:8" x14ac:dyDescent="0.25">
      <c r="A47" s="5"/>
      <c r="B47" s="6"/>
      <c r="C47" s="6"/>
      <c r="D47" s="20">
        <f>IFERROR(VLOOKUP(B47,'Reference Table'!D:E,2,FALSE)*C47/4,0)</f>
        <v>0</v>
      </c>
      <c r="E47" s="10"/>
      <c r="F47" s="10"/>
      <c r="G47" s="10"/>
      <c r="H47" s="33">
        <f t="shared" si="0"/>
        <v>0</v>
      </c>
    </row>
    <row r="48" spans="1:8" ht="16.5" thickBot="1" x14ac:dyDescent="0.3">
      <c r="A48" s="7"/>
      <c r="B48" s="8"/>
      <c r="C48" s="8"/>
      <c r="D48" s="32">
        <f>IFERROR(VLOOKUP(B48,'Reference Table'!D:E,2,FALSE)*C48/4,0)</f>
        <v>0</v>
      </c>
      <c r="E48" s="11"/>
      <c r="F48" s="11"/>
      <c r="G48" s="11"/>
      <c r="H48" s="33">
        <f t="shared" si="0"/>
        <v>0</v>
      </c>
    </row>
    <row r="49" spans="1:8" ht="16.5" thickBot="1" x14ac:dyDescent="0.3">
      <c r="A49" s="35" t="s">
        <v>2</v>
      </c>
      <c r="B49" s="35"/>
      <c r="C49" s="35"/>
      <c r="D49" s="34"/>
      <c r="E49" s="22">
        <f>SUM(E5:E48)</f>
        <v>0</v>
      </c>
      <c r="F49" s="22">
        <f>SUM(F5:F48)</f>
        <v>0</v>
      </c>
      <c r="G49" s="22">
        <f>SUM(G5:G48)</f>
        <v>0</v>
      </c>
      <c r="H49" s="22">
        <f>SUM(H5:H48)</f>
        <v>0</v>
      </c>
    </row>
    <row r="50" spans="1:8" x14ac:dyDescent="0.25">
      <c r="A50" s="23"/>
      <c r="B50" s="24"/>
      <c r="C50" s="24"/>
      <c r="D50" s="24"/>
      <c r="E50" s="24"/>
      <c r="F50" s="24"/>
      <c r="G50" s="24"/>
      <c r="H50" s="25"/>
    </row>
    <row r="51" spans="1:8" x14ac:dyDescent="0.25">
      <c r="A51" s="46" t="s">
        <v>7</v>
      </c>
      <c r="B51" s="47"/>
      <c r="C51" s="47"/>
      <c r="D51" s="47"/>
      <c r="E51" s="47"/>
      <c r="F51" s="42"/>
      <c r="G51" s="42"/>
      <c r="H51" s="43"/>
    </row>
    <row r="52" spans="1:8" ht="16.5" thickBot="1" x14ac:dyDescent="0.3">
      <c r="A52" s="46"/>
      <c r="B52" s="47"/>
      <c r="C52" s="47"/>
      <c r="D52" s="47"/>
      <c r="E52" s="47"/>
      <c r="F52" s="44"/>
      <c r="G52" s="44"/>
      <c r="H52" s="45"/>
    </row>
    <row r="53" spans="1:8" x14ac:dyDescent="0.25">
      <c r="A53" s="26"/>
      <c r="B53" s="27"/>
      <c r="C53" s="27"/>
      <c r="D53" s="27"/>
      <c r="E53" s="27"/>
      <c r="F53" s="28"/>
      <c r="G53" s="28"/>
      <c r="H53" s="29"/>
    </row>
    <row r="54" spans="1:8" x14ac:dyDescent="0.25">
      <c r="A54" s="30"/>
      <c r="B54" s="31"/>
      <c r="C54" s="47" t="s">
        <v>3</v>
      </c>
      <c r="D54" s="47"/>
      <c r="E54" s="47"/>
      <c r="F54" s="48"/>
      <c r="G54" s="48"/>
      <c r="H54" s="49"/>
    </row>
    <row r="55" spans="1:8" x14ac:dyDescent="0.25">
      <c r="A55" s="30"/>
      <c r="B55" s="31"/>
      <c r="C55" s="31"/>
      <c r="D55" s="47" t="s">
        <v>5</v>
      </c>
      <c r="E55" s="47"/>
      <c r="F55" s="48"/>
      <c r="G55" s="48"/>
      <c r="H55" s="49"/>
    </row>
    <row r="56" spans="1:8" x14ac:dyDescent="0.25">
      <c r="A56" s="30"/>
      <c r="B56" s="31"/>
      <c r="C56" s="47" t="s">
        <v>43</v>
      </c>
      <c r="D56" s="47"/>
      <c r="E56" s="47"/>
      <c r="F56" s="48"/>
      <c r="G56" s="48"/>
      <c r="H56" s="49"/>
    </row>
    <row r="57" spans="1:8" x14ac:dyDescent="0.25">
      <c r="A57" s="30"/>
      <c r="B57" s="31"/>
      <c r="C57" s="47" t="s">
        <v>6</v>
      </c>
      <c r="D57" s="47"/>
      <c r="E57" s="47"/>
      <c r="F57" s="48"/>
      <c r="G57" s="48"/>
      <c r="H57" s="49"/>
    </row>
    <row r="58" spans="1:8" x14ac:dyDescent="0.25">
      <c r="A58" s="30"/>
      <c r="B58" s="31"/>
      <c r="C58" s="31"/>
      <c r="D58" s="47" t="s">
        <v>4</v>
      </c>
      <c r="E58" s="47"/>
      <c r="F58" s="58"/>
      <c r="G58" s="58"/>
      <c r="H58" s="59"/>
    </row>
    <row r="59" spans="1:8" x14ac:dyDescent="0.25">
      <c r="A59" s="46" t="s">
        <v>40</v>
      </c>
      <c r="B59" s="47"/>
      <c r="C59" s="47"/>
      <c r="D59" s="47"/>
      <c r="E59" s="47"/>
      <c r="F59" s="48"/>
      <c r="G59" s="48"/>
      <c r="H59" s="49"/>
    </row>
    <row r="60" spans="1:8" ht="16.5" thickBot="1" x14ac:dyDescent="0.3">
      <c r="A60" s="56" t="str">
        <f>IF(F59="Yes", "What is the date of the form that this form cancels and replaces?","")</f>
        <v/>
      </c>
      <c r="B60" s="57"/>
      <c r="C60" s="57"/>
      <c r="D60" s="57"/>
      <c r="E60" s="57"/>
      <c r="F60" s="60"/>
      <c r="G60" s="60"/>
      <c r="H60" s="61"/>
    </row>
    <row r="65" spans="4:4" x14ac:dyDescent="0.25">
      <c r="D65" s="28"/>
    </row>
  </sheetData>
  <sheetProtection password="B403" sheet="1" objects="1" scenarios="1"/>
  <mergeCells count="20">
    <mergeCell ref="A59:E59"/>
    <mergeCell ref="A60:E60"/>
    <mergeCell ref="F54:H54"/>
    <mergeCell ref="F55:H55"/>
    <mergeCell ref="F58:H58"/>
    <mergeCell ref="D58:E58"/>
    <mergeCell ref="C57:E57"/>
    <mergeCell ref="F59:H59"/>
    <mergeCell ref="F60:H60"/>
    <mergeCell ref="A1:A3"/>
    <mergeCell ref="H1:H3"/>
    <mergeCell ref="F51:H52"/>
    <mergeCell ref="A51:E52"/>
    <mergeCell ref="F57:H57"/>
    <mergeCell ref="D55:E55"/>
    <mergeCell ref="C54:E54"/>
    <mergeCell ref="C56:E56"/>
    <mergeCell ref="F56:H56"/>
    <mergeCell ref="B1:G2"/>
    <mergeCell ref="B3:G3"/>
  </mergeCells>
  <dataValidations count="2">
    <dataValidation type="list" allowBlank="1" showInputMessage="1" showErrorMessage="1" errorTitle="Error" error="Please enter &quot;Yes&quot; or &quot;No.&quot;" sqref="F59">
      <formula1>"Yes,No"</formula1>
    </dataValidation>
    <dataValidation operator="lessThan" allowBlank="1" showInputMessage="1" showErrorMessage="1" sqref="H5:H48"/>
  </dataValidations>
  <pageMargins left="0.7" right="0.7" top="0.75" bottom="0.75" header="0.3" footer="0.3"/>
  <pageSetup scale="6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Error" error="Please select a value from the dropdown, copy and paste a valid value, or leave this cell blank.">
          <x14:formula1>
            <xm:f>'Reference Table'!$D$2:$D$25</xm:f>
          </x14:formula1>
          <xm:sqref>B5:B48</xm:sqref>
        </x14:dataValidation>
        <x14:dataValidation type="list" allowBlank="1" showInputMessage="1" showErrorMessage="1" errorTitle="Error" error="Please enter a location from the dropdown.">
          <x14:formula1>
            <xm:f>Sheet4!$A$2:$A$18</xm:f>
          </x14:formula1>
          <xm:sqref>F56:H56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29" sqref="A29"/>
    </sheetView>
  </sheetViews>
  <sheetFormatPr defaultColWidth="8.875" defaultRowHeight="15.75" x14ac:dyDescent="0.25"/>
  <cols>
    <col min="1" max="1" width="18.625" customWidth="1"/>
    <col min="2" max="2" width="40.625" customWidth="1"/>
    <col min="4" max="6" width="10.125" bestFit="1" customWidth="1"/>
  </cols>
  <sheetData>
    <row r="1" spans="1:6" x14ac:dyDescent="0.25">
      <c r="A1" s="62" t="s">
        <v>42</v>
      </c>
      <c r="B1" s="62"/>
      <c r="C1" s="62"/>
      <c r="D1" s="62"/>
      <c r="E1" s="62"/>
      <c r="F1" s="62"/>
    </row>
    <row r="2" spans="1:6" x14ac:dyDescent="0.25">
      <c r="D2" s="2" t="s">
        <v>20</v>
      </c>
      <c r="E2" s="2" t="s">
        <v>21</v>
      </c>
      <c r="F2" s="2" t="s">
        <v>22</v>
      </c>
    </row>
    <row r="3" spans="1:6" x14ac:dyDescent="0.25">
      <c r="A3" t="s">
        <v>9</v>
      </c>
      <c r="B3" t="s">
        <v>10</v>
      </c>
      <c r="D3" s="1">
        <v>1200</v>
      </c>
      <c r="E3" s="1"/>
      <c r="F3" s="1"/>
    </row>
    <row r="4" spans="1:6" x14ac:dyDescent="0.25">
      <c r="B4" t="s">
        <v>11</v>
      </c>
      <c r="D4" s="1">
        <v>1400</v>
      </c>
      <c r="E4" s="1"/>
      <c r="F4" s="1"/>
    </row>
    <row r="5" spans="1:6" x14ac:dyDescent="0.25">
      <c r="B5" t="s">
        <v>12</v>
      </c>
      <c r="D5" s="1">
        <v>1702</v>
      </c>
      <c r="E5" s="1"/>
      <c r="F5" s="1"/>
    </row>
    <row r="6" spans="1:6" x14ac:dyDescent="0.25">
      <c r="B6" t="s">
        <v>13</v>
      </c>
      <c r="C6" t="s">
        <v>14</v>
      </c>
      <c r="D6" s="1">
        <v>1857</v>
      </c>
      <c r="E6" s="1">
        <v>1980</v>
      </c>
      <c r="F6" s="1">
        <v>2104</v>
      </c>
    </row>
    <row r="7" spans="1:6" x14ac:dyDescent="0.25">
      <c r="C7" t="s">
        <v>15</v>
      </c>
      <c r="D7" s="1">
        <v>2084</v>
      </c>
      <c r="E7" s="1">
        <v>2293</v>
      </c>
      <c r="F7" s="1">
        <v>2501</v>
      </c>
    </row>
    <row r="8" spans="1:6" x14ac:dyDescent="0.25">
      <c r="C8" t="s">
        <v>16</v>
      </c>
      <c r="D8" s="1">
        <v>2293</v>
      </c>
      <c r="E8" s="1">
        <v>2501</v>
      </c>
      <c r="F8" s="1">
        <v>2710</v>
      </c>
    </row>
    <row r="9" spans="1:6" x14ac:dyDescent="0.25">
      <c r="A9" t="s">
        <v>41</v>
      </c>
      <c r="B9" t="s">
        <v>17</v>
      </c>
      <c r="D9" s="1">
        <v>2332</v>
      </c>
      <c r="E9" s="1">
        <v>2643</v>
      </c>
      <c r="F9" s="1">
        <v>3032</v>
      </c>
    </row>
    <row r="10" spans="1:6" x14ac:dyDescent="0.25">
      <c r="B10" t="s">
        <v>18</v>
      </c>
      <c r="D10" s="1">
        <v>2889</v>
      </c>
      <c r="E10" s="1">
        <v>3274</v>
      </c>
      <c r="F10" s="1">
        <v>3755</v>
      </c>
    </row>
    <row r="11" spans="1:6" x14ac:dyDescent="0.25">
      <c r="B11" t="s">
        <v>19</v>
      </c>
      <c r="D11" s="1">
        <v>3533</v>
      </c>
      <c r="E11" s="1">
        <v>4004</v>
      </c>
      <c r="F11" s="1">
        <v>4593</v>
      </c>
    </row>
  </sheetData>
  <sheetProtection password="B403" sheet="1" objects="1" scenarios="1"/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" sqref="A2:XFD2"/>
    </sheetView>
  </sheetViews>
  <sheetFormatPr defaultColWidth="8.875" defaultRowHeight="15.75" x14ac:dyDescent="0.25"/>
  <cols>
    <col min="1" max="1" width="8.125" customWidth="1"/>
    <col min="2" max="2" width="20.875" customWidth="1"/>
    <col min="3" max="3" width="10.5" customWidth="1"/>
    <col min="4" max="4" width="32.625" customWidth="1"/>
    <col min="5" max="5" width="12.125" style="1" bestFit="1" customWidth="1"/>
    <col min="6" max="6" width="11.125" customWidth="1"/>
  </cols>
  <sheetData>
    <row r="1" spans="1:6" s="13" customFormat="1" x14ac:dyDescent="0.25">
      <c r="A1" s="13" t="s">
        <v>62</v>
      </c>
      <c r="B1" s="13" t="s">
        <v>63</v>
      </c>
      <c r="C1" s="13" t="s">
        <v>64</v>
      </c>
      <c r="D1" s="13" t="s">
        <v>65</v>
      </c>
      <c r="E1" s="14" t="s">
        <v>66</v>
      </c>
      <c r="F1" s="15" t="s">
        <v>67</v>
      </c>
    </row>
    <row r="2" spans="1:6" x14ac:dyDescent="0.25">
      <c r="A2" t="s">
        <v>23</v>
      </c>
      <c r="B2" t="s">
        <v>25</v>
      </c>
      <c r="C2" t="s">
        <v>20</v>
      </c>
      <c r="D2" t="str">
        <f>CONCATENATE(A2, ", ",B2,", ",C2)</f>
        <v>NPM, 10th Grade Complete, Basic</v>
      </c>
      <c r="E2" s="1">
        <v>1200</v>
      </c>
      <c r="F2" s="12">
        <f>E2/4</f>
        <v>300</v>
      </c>
    </row>
    <row r="3" spans="1:6" x14ac:dyDescent="0.25">
      <c r="A3" t="s">
        <v>23</v>
      </c>
      <c r="B3" t="s">
        <v>26</v>
      </c>
      <c r="C3" t="s">
        <v>20</v>
      </c>
      <c r="D3" t="str">
        <f t="shared" ref="D3:D25" si="0">CONCATENATE(A3, ", ",B3,", ",C3)</f>
        <v>NPM, 11th Grade Complete, Basic</v>
      </c>
      <c r="E3" s="1">
        <v>1400</v>
      </c>
      <c r="F3" s="12">
        <f t="shared" ref="F3:F25" si="1">E3/4</f>
        <v>350</v>
      </c>
    </row>
    <row r="4" spans="1:6" x14ac:dyDescent="0.25">
      <c r="A4" t="s">
        <v>23</v>
      </c>
      <c r="B4" t="s">
        <v>27</v>
      </c>
      <c r="C4" t="s">
        <v>20</v>
      </c>
      <c r="D4" t="str">
        <f t="shared" si="0"/>
        <v>NPM, 12th Grade Complete, Basic</v>
      </c>
      <c r="E4" s="1">
        <v>1702</v>
      </c>
      <c r="F4" s="12">
        <f t="shared" si="1"/>
        <v>425.5</v>
      </c>
    </row>
    <row r="5" spans="1:6" x14ac:dyDescent="0.25">
      <c r="A5" t="s">
        <v>23</v>
      </c>
      <c r="B5" t="s">
        <v>34</v>
      </c>
      <c r="C5" t="s">
        <v>20</v>
      </c>
      <c r="D5" t="str">
        <f t="shared" si="0"/>
        <v>NPM, Undergrad Hours &lt;30, Basic</v>
      </c>
      <c r="E5" s="1">
        <v>1857</v>
      </c>
      <c r="F5" s="12">
        <f t="shared" si="1"/>
        <v>464.25</v>
      </c>
    </row>
    <row r="6" spans="1:6" x14ac:dyDescent="0.25">
      <c r="A6" t="s">
        <v>23</v>
      </c>
      <c r="B6" t="s">
        <v>34</v>
      </c>
      <c r="C6" t="s">
        <v>21</v>
      </c>
      <c r="D6" t="str">
        <f t="shared" si="0"/>
        <v>NPM, Undergrad Hours &lt;30, Mid</v>
      </c>
      <c r="E6" s="1">
        <v>1980</v>
      </c>
      <c r="F6" s="12">
        <f t="shared" si="1"/>
        <v>495</v>
      </c>
    </row>
    <row r="7" spans="1:6" x14ac:dyDescent="0.25">
      <c r="A7" t="s">
        <v>23</v>
      </c>
      <c r="B7" t="s">
        <v>34</v>
      </c>
      <c r="C7" t="s">
        <v>22</v>
      </c>
      <c r="D7" t="str">
        <f t="shared" si="0"/>
        <v>NPM, Undergrad Hours &lt;30, High</v>
      </c>
      <c r="E7" s="1">
        <v>2104</v>
      </c>
      <c r="F7" s="12">
        <f t="shared" si="1"/>
        <v>526</v>
      </c>
    </row>
    <row r="8" spans="1:6" x14ac:dyDescent="0.25">
      <c r="A8" t="s">
        <v>23</v>
      </c>
      <c r="B8" t="s">
        <v>28</v>
      </c>
      <c r="C8" t="s">
        <v>20</v>
      </c>
      <c r="D8" t="str">
        <f t="shared" si="0"/>
        <v>NPM, Undergrad Hours &lt;75, Basic</v>
      </c>
      <c r="E8" s="1">
        <v>2084</v>
      </c>
      <c r="F8" s="12">
        <f t="shared" si="1"/>
        <v>521</v>
      </c>
    </row>
    <row r="9" spans="1:6" x14ac:dyDescent="0.25">
      <c r="A9" t="s">
        <v>23</v>
      </c>
      <c r="B9" t="s">
        <v>28</v>
      </c>
      <c r="C9" t="s">
        <v>21</v>
      </c>
      <c r="D9" t="str">
        <f t="shared" si="0"/>
        <v>NPM, Undergrad Hours &lt;75, Mid</v>
      </c>
      <c r="E9" s="1">
        <v>2293</v>
      </c>
      <c r="F9" s="12">
        <f t="shared" si="1"/>
        <v>573.25</v>
      </c>
    </row>
    <row r="10" spans="1:6" x14ac:dyDescent="0.25">
      <c r="A10" t="s">
        <v>23</v>
      </c>
      <c r="B10" t="s">
        <v>28</v>
      </c>
      <c r="C10" t="s">
        <v>22</v>
      </c>
      <c r="D10" t="str">
        <f t="shared" si="0"/>
        <v>NPM, Undergrad Hours &lt;75, High</v>
      </c>
      <c r="E10" s="1">
        <v>2501</v>
      </c>
      <c r="F10" s="12">
        <f t="shared" si="1"/>
        <v>625.25</v>
      </c>
    </row>
    <row r="11" spans="1:6" x14ac:dyDescent="0.25">
      <c r="A11" t="s">
        <v>23</v>
      </c>
      <c r="B11" t="s">
        <v>33</v>
      </c>
      <c r="C11" t="s">
        <v>20</v>
      </c>
      <c r="D11" t="str">
        <f t="shared" si="0"/>
        <v>NPM, Undergrad Hours 75+, Basic</v>
      </c>
      <c r="E11" s="1">
        <v>2293</v>
      </c>
      <c r="F11" s="12">
        <f t="shared" si="1"/>
        <v>573.25</v>
      </c>
    </row>
    <row r="12" spans="1:6" x14ac:dyDescent="0.25">
      <c r="A12" t="s">
        <v>23</v>
      </c>
      <c r="B12" t="s">
        <v>33</v>
      </c>
      <c r="C12" t="s">
        <v>21</v>
      </c>
      <c r="D12" t="str">
        <f t="shared" si="0"/>
        <v>NPM, Undergrad Hours 75+, Mid</v>
      </c>
      <c r="E12" s="1">
        <v>2501</v>
      </c>
      <c r="F12" s="12">
        <f t="shared" si="1"/>
        <v>625.25</v>
      </c>
    </row>
    <row r="13" spans="1:6" x14ac:dyDescent="0.25">
      <c r="A13" t="s">
        <v>23</v>
      </c>
      <c r="B13" t="s">
        <v>33</v>
      </c>
      <c r="C13" t="s">
        <v>22</v>
      </c>
      <c r="D13" t="str">
        <f t="shared" si="0"/>
        <v>NPM, Undergrad Hours 75+, High</v>
      </c>
      <c r="E13" s="1">
        <v>2710</v>
      </c>
      <c r="F13" s="12">
        <f t="shared" si="1"/>
        <v>677.5</v>
      </c>
    </row>
    <row r="14" spans="1:6" x14ac:dyDescent="0.25">
      <c r="A14" t="s">
        <v>24</v>
      </c>
      <c r="B14" t="s">
        <v>29</v>
      </c>
      <c r="C14" t="s">
        <v>20</v>
      </c>
      <c r="D14" t="str">
        <f t="shared" si="0"/>
        <v>RT, Graduate Work &lt;1yr, Basic</v>
      </c>
      <c r="E14" s="1">
        <v>2332</v>
      </c>
      <c r="F14" s="12">
        <f t="shared" si="1"/>
        <v>583</v>
      </c>
    </row>
    <row r="15" spans="1:6" x14ac:dyDescent="0.25">
      <c r="A15" t="s">
        <v>24</v>
      </c>
      <c r="B15" t="s">
        <v>29</v>
      </c>
      <c r="C15" t="s">
        <v>21</v>
      </c>
      <c r="D15" t="str">
        <f t="shared" si="0"/>
        <v>RT, Graduate Work &lt;1yr, Mid</v>
      </c>
      <c r="E15" s="1">
        <v>2643</v>
      </c>
      <c r="F15" s="12">
        <f t="shared" si="1"/>
        <v>660.75</v>
      </c>
    </row>
    <row r="16" spans="1:6" x14ac:dyDescent="0.25">
      <c r="A16" t="s">
        <v>24</v>
      </c>
      <c r="B16" t="s">
        <v>29</v>
      </c>
      <c r="C16" t="s">
        <v>22</v>
      </c>
      <c r="D16" t="str">
        <f t="shared" si="0"/>
        <v>RT, Graduate Work &lt;1yr, High</v>
      </c>
      <c r="E16" s="1">
        <v>3032</v>
      </c>
      <c r="F16" s="12">
        <f t="shared" si="1"/>
        <v>758</v>
      </c>
    </row>
    <row r="17" spans="1:6" x14ac:dyDescent="0.25">
      <c r="A17" t="s">
        <v>24</v>
      </c>
      <c r="B17" t="s">
        <v>31</v>
      </c>
      <c r="C17" t="s">
        <v>20</v>
      </c>
      <c r="D17" t="str">
        <f t="shared" si="0"/>
        <v>RT, Graduate Work &lt;2yrs, Basic</v>
      </c>
      <c r="E17" s="1">
        <v>2889</v>
      </c>
      <c r="F17" s="12">
        <f t="shared" si="1"/>
        <v>722.25</v>
      </c>
    </row>
    <row r="18" spans="1:6" x14ac:dyDescent="0.25">
      <c r="A18" t="s">
        <v>24</v>
      </c>
      <c r="B18" t="s">
        <v>31</v>
      </c>
      <c r="C18" t="s">
        <v>21</v>
      </c>
      <c r="D18" t="str">
        <f t="shared" si="0"/>
        <v>RT, Graduate Work &lt;2yrs, Mid</v>
      </c>
      <c r="E18" s="1">
        <v>3274</v>
      </c>
      <c r="F18" s="12">
        <f t="shared" si="1"/>
        <v>818.5</v>
      </c>
    </row>
    <row r="19" spans="1:6" x14ac:dyDescent="0.25">
      <c r="A19" t="s">
        <v>24</v>
      </c>
      <c r="B19" t="s">
        <v>31</v>
      </c>
      <c r="C19" t="s">
        <v>22</v>
      </c>
      <c r="D19" t="str">
        <f t="shared" si="0"/>
        <v>RT, Graduate Work &lt;2yrs, High</v>
      </c>
      <c r="E19" s="1">
        <v>3755</v>
      </c>
      <c r="F19" s="12">
        <f t="shared" si="1"/>
        <v>938.75</v>
      </c>
    </row>
    <row r="20" spans="1:6" x14ac:dyDescent="0.25">
      <c r="A20" t="s">
        <v>24</v>
      </c>
      <c r="B20" t="s">
        <v>30</v>
      </c>
      <c r="C20" t="s">
        <v>20</v>
      </c>
      <c r="D20" t="str">
        <f t="shared" si="0"/>
        <v>RT, Graduate Work 2+yrs, Basic</v>
      </c>
      <c r="E20" s="1">
        <v>3533</v>
      </c>
      <c r="F20" s="12">
        <f t="shared" si="1"/>
        <v>883.25</v>
      </c>
    </row>
    <row r="21" spans="1:6" x14ac:dyDescent="0.25">
      <c r="A21" t="s">
        <v>24</v>
      </c>
      <c r="B21" t="s">
        <v>30</v>
      </c>
      <c r="C21" t="s">
        <v>21</v>
      </c>
      <c r="D21" t="str">
        <f t="shared" si="0"/>
        <v>RT, Graduate Work 2+yrs, Mid</v>
      </c>
      <c r="E21" s="1">
        <v>4004</v>
      </c>
      <c r="F21" s="12">
        <f t="shared" si="1"/>
        <v>1001</v>
      </c>
    </row>
    <row r="22" spans="1:6" x14ac:dyDescent="0.25">
      <c r="A22" t="s">
        <v>24</v>
      </c>
      <c r="B22" t="s">
        <v>30</v>
      </c>
      <c r="C22" t="s">
        <v>22</v>
      </c>
      <c r="D22" t="str">
        <f t="shared" si="0"/>
        <v>RT, Graduate Work 2+yrs, High</v>
      </c>
      <c r="E22" s="1">
        <v>4539</v>
      </c>
      <c r="F22" s="12">
        <f t="shared" si="1"/>
        <v>1134.75</v>
      </c>
    </row>
    <row r="23" spans="1:6" x14ac:dyDescent="0.25">
      <c r="A23" t="s">
        <v>24</v>
      </c>
      <c r="B23" t="s">
        <v>32</v>
      </c>
      <c r="C23" t="s">
        <v>20</v>
      </c>
      <c r="D23" t="str">
        <f t="shared" si="0"/>
        <v>RT, Masters Degree, Basic</v>
      </c>
      <c r="E23" s="1">
        <v>3533</v>
      </c>
      <c r="F23" s="12">
        <f t="shared" si="1"/>
        <v>883.25</v>
      </c>
    </row>
    <row r="24" spans="1:6" x14ac:dyDescent="0.25">
      <c r="A24" t="s">
        <v>24</v>
      </c>
      <c r="B24" t="s">
        <v>32</v>
      </c>
      <c r="C24" t="s">
        <v>21</v>
      </c>
      <c r="D24" t="str">
        <f t="shared" si="0"/>
        <v>RT, Masters Degree, Mid</v>
      </c>
      <c r="E24" s="1">
        <v>4004</v>
      </c>
      <c r="F24" s="12">
        <f t="shared" si="1"/>
        <v>1001</v>
      </c>
    </row>
    <row r="25" spans="1:6" x14ac:dyDescent="0.25">
      <c r="A25" t="s">
        <v>24</v>
      </c>
      <c r="B25" t="s">
        <v>32</v>
      </c>
      <c r="C25" t="s">
        <v>22</v>
      </c>
      <c r="D25" t="str">
        <f t="shared" si="0"/>
        <v>RT, Masters Degree, High</v>
      </c>
      <c r="E25" s="1">
        <v>4593</v>
      </c>
      <c r="F25" s="12">
        <f t="shared" si="1"/>
        <v>1148.25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defaultColWidth="8.875" defaultRowHeight="15.75" x14ac:dyDescent="0.25"/>
  <cols>
    <col min="1" max="1" width="17.375" customWidth="1"/>
  </cols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sheetProtection password="B403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Submission Sheet</vt:lpstr>
      <vt:lpstr>Stipend Policy Table</vt:lpstr>
      <vt:lpstr>Reference Table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Jarod Phillips</cp:lastModifiedBy>
  <cp:lastPrinted>2018-03-06T21:03:07Z</cp:lastPrinted>
  <dcterms:created xsi:type="dcterms:W3CDTF">2017-02-13T20:35:42Z</dcterms:created>
  <dcterms:modified xsi:type="dcterms:W3CDTF">2018-06-25T20:23:08Z</dcterms:modified>
</cp:coreProperties>
</file>